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1964C915-7DFF-4163-A802-366AAEA832A4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приложение 2" sheetId="1" r:id="rId1"/>
    <sheet name="приложение 3" sheetId="3" r:id="rId2"/>
    <sheet name="приложение 4 до 15" sheetId="13" r:id="rId3"/>
    <sheet name="приложение 4 до 150 " sheetId="2" r:id="rId4"/>
    <sheet name="приложение 4 свыше 150" sheetId="7" r:id="rId5"/>
    <sheet name="приложение 5" sheetId="11" r:id="rId6"/>
    <sheet name="приложение 6" sheetId="4" r:id="rId7"/>
    <sheet name="приложение 7" sheetId="6" r:id="rId8"/>
    <sheet name="приложение 8" sheetId="9" r:id="rId9"/>
    <sheet name="приложение 9" sheetId="10" r:id="rId10"/>
  </sheets>
  <definedNames>
    <definedName name="sub_882" localSheetId="8">'приложение 8'!#REF!</definedName>
  </definedNames>
  <calcPr calcId="162913"/>
  <fileRecoveryPr autoRecover="0"/>
</workbook>
</file>

<file path=xl/calcChain.xml><?xml version="1.0" encoding="utf-8"?>
<calcChain xmlns="http://schemas.openxmlformats.org/spreadsheetml/2006/main">
  <c r="C11" i="4" l="1"/>
  <c r="D12" i="4"/>
  <c r="C12" i="4"/>
  <c r="C32" i="7"/>
  <c r="C31" i="7"/>
  <c r="C30" i="7"/>
  <c r="C28" i="7"/>
  <c r="C27" i="7"/>
  <c r="C25" i="7"/>
  <c r="C24" i="7"/>
  <c r="C23" i="7"/>
  <c r="C21" i="7"/>
  <c r="C19" i="7"/>
  <c r="C18" i="7"/>
  <c r="C41" i="2" l="1"/>
  <c r="C40" i="2"/>
  <c r="C39" i="2"/>
  <c r="C38" i="2"/>
  <c r="C37" i="2"/>
  <c r="C35" i="2"/>
  <c r="C34" i="2"/>
  <c r="C32" i="2"/>
  <c r="C31" i="2"/>
  <c r="C30" i="2"/>
  <c r="C29" i="2"/>
  <c r="C27" i="2"/>
  <c r="C26" i="2"/>
  <c r="C25" i="2"/>
  <c r="C24" i="2"/>
  <c r="C19" i="2"/>
  <c r="C20" i="2"/>
  <c r="C21" i="2"/>
  <c r="C22" i="2"/>
  <c r="C18" i="2"/>
  <c r="C46" i="13"/>
  <c r="C45" i="13"/>
  <c r="C43" i="13"/>
  <c r="C42" i="13"/>
  <c r="C41" i="13"/>
  <c r="C40" i="13"/>
  <c r="C39" i="13"/>
  <c r="C37" i="13"/>
  <c r="C36" i="13"/>
  <c r="C34" i="13"/>
  <c r="C33" i="13"/>
  <c r="C32" i="13"/>
  <c r="C30" i="13"/>
  <c r="C29" i="13"/>
  <c r="C28" i="13"/>
  <c r="C27" i="13"/>
  <c r="C26" i="13"/>
  <c r="C19" i="13"/>
  <c r="C20" i="13"/>
  <c r="C21" i="13"/>
  <c r="C22" i="13"/>
  <c r="C23" i="13"/>
  <c r="C24" i="13"/>
  <c r="C18" i="13"/>
  <c r="I20" i="3" l="1"/>
  <c r="H21" i="3" l="1"/>
  <c r="E19" i="3" l="1"/>
  <c r="H19" i="3" s="1"/>
  <c r="I21" i="3"/>
  <c r="D19" i="3" l="1"/>
  <c r="G19" i="3" s="1"/>
  <c r="F19" i="3"/>
  <c r="I19" i="3" s="1"/>
</calcChain>
</file>

<file path=xl/sharedStrings.xml><?xml version="1.0" encoding="utf-8"?>
<sst xmlns="http://schemas.openxmlformats.org/spreadsheetml/2006/main" count="473" uniqueCount="212">
  <si>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</si>
  <si>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</si>
  <si>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</si>
  <si>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</si>
  <si>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</si>
  <si>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</si>
  <si>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</si>
  <si>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</si>
  <si>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>Приложение N 3</t>
  </si>
  <si>
    <t>* Ставки платы *, * и *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</si>
  <si>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</si>
  <si>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выручки*, (рублей)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</si>
  <si>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</si>
  <si>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</si>
  <si>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</si>
  <si>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напрядения ниже 35 кВ и присоединяемой мощностью</t>
  </si>
  <si>
    <r>
      <t xml:space="preserve">менее 8900 кВт </t>
    </r>
    <r>
      <rPr>
        <b/>
        <u/>
        <sz val="12"/>
        <color theme="1"/>
        <rFont val="Times New Roman"/>
        <family val="1"/>
        <charset val="204"/>
      </rPr>
      <t>ПАО "Волгоградоблэлектро"</t>
    </r>
  </si>
  <si>
    <t>Наименование стандартизированных тарифных ставок</t>
  </si>
  <si>
    <t>Единица
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</si>
  <si>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</si>
  <si>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</si>
  <si>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</si>
  <si>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</si>
  <si>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</si>
  <si>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color theme="1"/>
        <rFont val="Times New Roman"/>
        <family val="1"/>
        <charset val="204"/>
      </rPr>
      <t>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</si>
  <si>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</si>
  <si>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color theme="1"/>
        <rFont val="Times New Roman"/>
        <family val="1"/>
        <charset val="204"/>
      </rPr>
      <t>1.1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</si>
  <si>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</si>
  <si>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</si>
  <si>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</si>
  <si>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color theme="1"/>
        <rFont val="Times New Roman"/>
        <family val="1"/>
        <charset val="204"/>
      </rPr>
      <t>1.3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</si>
  <si>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1.4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</si>
  <si>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2,i</t>
    </r>
    <r>
      <rPr>
        <sz val="12"/>
        <color theme="1"/>
        <rFont val="Times New Roman"/>
        <family val="1"/>
        <charset val="204"/>
      </rPr>
      <t>*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</si>
  <si>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3,i</t>
    </r>
    <r>
      <rPr>
        <sz val="12"/>
        <color theme="1"/>
        <rFont val="Times New Roman"/>
        <family val="1"/>
        <charset val="204"/>
      </rPr>
      <t>*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</si>
  <si>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4,i</t>
    </r>
    <r>
      <rPr>
        <sz val="12"/>
        <color theme="1"/>
        <rFont val="Times New Roman"/>
        <family val="1"/>
        <charset val="204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</si>
  <si>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</si>
  <si>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</si>
  <si>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</si>
  <si>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</si>
  <si>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</si>
  <si>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до 150 кВт</t>
  </si>
  <si>
    <t>свыше 150 кВт</t>
  </si>
  <si>
    <t>Приложение N 4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</si>
  <si>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</si>
  <si>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</si>
  <si>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Приложение N 6</t>
  </si>
  <si>
    <t>Фактические средние данные о присоединенных объемах максимальной мощности за 3 предыдущих года по каждому мероприятию</t>
  </si>
  <si>
    <t>Объем мощности, введенной в основный фонды за 3 предыдущих года (кВт)</t>
  </si>
  <si>
    <t>1.</t>
  </si>
  <si>
    <t>Строительство пунктов секционирования (распределительных пунктов)</t>
  </si>
  <si>
    <t>Приложение N 5</t>
  </si>
  <si>
    <t>Расчет</t>
  </si>
  <si>
    <t>необходимой валовой выручки сетевой организации на технологическое присоединение</t>
  </si>
  <si>
    <t>2.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</si>
  <si>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</si>
  <si>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</si>
  <si>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</si>
  <si>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года, (тыс. рублей без НДС)</t>
  </si>
  <si>
    <t>Приложение N 7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</si>
  <si>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</si>
  <si>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постоенных за последние 3 года (тыс. рублей без НДС)</t>
  </si>
  <si>
    <t>Длина воздушных и кабельных линий электропередачина i-м уровне напряжения, фактически построенных за последние 3 года 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</si>
  <si>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</si>
  <si>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</si>
  <si>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</si>
  <si>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</si>
  <si>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</si>
  <si>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максимальной мощности, присоединенной путем строительства воздушных или кабельных линий за последние 3 года (кВт)</t>
  </si>
  <si>
    <t>-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</si>
  <si>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</si>
  <si>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</si>
  <si>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</si>
  <si>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</si>
  <si>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</si>
  <si>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</si>
  <si>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</si>
  <si>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 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</si>
  <si>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</si>
  <si>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устрйств потребителей электрической энергии, объектов по производжству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</si>
  <si>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 осуществляемые при технологическом присоединении(свыше 150 кВт)</t>
  </si>
  <si>
    <t>Показатели</t>
  </si>
  <si>
    <t>Ожидаемые данные за текущий период</t>
  </si>
  <si>
    <t>Плановые показатели на следующий период</t>
  </si>
  <si>
    <t>тыс. рублей</t>
  </si>
  <si>
    <t>Расходы по выполнению мероприятий по технологическому присоединению, всего</t>
  </si>
  <si>
    <t xml:space="preserve">услуги связи </t>
  </si>
  <si>
    <t xml:space="preserve">расходы на охрану и пожарную безопасность </t>
  </si>
  <si>
    <t xml:space="preserve">расходы на информационное обслуживание, консультационные и юридические услуги </t>
  </si>
  <si>
    <t xml:space="preserve">плата за аренду имущества </t>
  </si>
  <si>
    <t xml:space="preserve">другие прочие расходы, связанные с производством и реализацией </t>
  </si>
  <si>
    <t>в том числе:</t>
  </si>
  <si>
    <t xml:space="preserve">вспомогательные материалы </t>
  </si>
  <si>
    <t xml:space="preserve">энергия на хозяйственные нужды </t>
  </si>
  <si>
    <t>оплата труда</t>
  </si>
  <si>
    <t xml:space="preserve">отчисления на страховые взносы 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</si>
  <si>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</si>
  <si>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</si>
  <si>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</si>
  <si>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</si>
  <si>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</si>
  <si>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внереализационные расходы - всего</t>
  </si>
  <si>
    <t>расходы на услуги банков</t>
  </si>
  <si>
    <t xml:space="preserve">процент за пользование кредитом </t>
  </si>
  <si>
    <t>прочие обоснованные расходы</t>
  </si>
  <si>
    <t>денежные выплаты социального характера (по Коллективному договору)</t>
  </si>
  <si>
    <t xml:space="preserve"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 </t>
  </si>
  <si>
    <t>Выпадающие доходы (экономия средств)</t>
  </si>
  <si>
    <t>Итого (размер необходимой валовой выручки)</t>
  </si>
  <si>
    <t>Приложение N 8</t>
  </si>
  <si>
    <t>ИНФОРМАЦИЯ</t>
  </si>
  <si>
    <t xml:space="preserve">                                      об осуществлении технологического присоединения по договорам, заключенным за текущий год </t>
  </si>
  <si>
    <t xml:space="preserve">                  в ПАО "Волгоградоблэлектро"</t>
  </si>
  <si>
    <t>Категория заявителей</t>
  </si>
  <si>
    <t>Количество договор (штук)</t>
  </si>
  <si>
    <t>Максимальная мощность (кВт)</t>
  </si>
  <si>
    <t>Стоимость договоров (без НДС) (тыс.рублей)</t>
  </si>
  <si>
    <t>1-20 кВ</t>
  </si>
  <si>
    <t>35 кВ и выше</t>
  </si>
  <si>
    <t xml:space="preserve">От 150 кВт до 670 кВт - всего
в том числе
по индивидуальному проекту
</t>
  </si>
  <si>
    <t>4.</t>
  </si>
  <si>
    <t xml:space="preserve">От 670 кВт до 8900 кВт - всего
в том числе
по индивидуальному проекту
</t>
  </si>
  <si>
    <t>5.</t>
  </si>
  <si>
    <t xml:space="preserve">От 8900 кВт - всего
в том числе
по индивидуальному проекту
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</si>
  <si>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</si>
  <si>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</si>
  <si>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</si>
  <si>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Приложение N 9</t>
  </si>
  <si>
    <t xml:space="preserve"> о поданных заявках на технологического присоединения  за текущий год </t>
  </si>
  <si>
    <t>в ПАО "Волгоградоблэлектро"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</si>
  <si>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</si>
  <si>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Количество заявок (штук)</t>
  </si>
  <si>
    <t>до 15 кВт</t>
  </si>
  <si>
    <t>Расходы на мероприятия, осуществляемые при технологическом присоединении (до 15 кВт)</t>
  </si>
  <si>
    <t>Заместитель генерального директора по финансам и экономике</t>
  </si>
  <si>
    <t>Начальник СПР</t>
  </si>
  <si>
    <t>Ведущий экономист ФЭУ</t>
  </si>
  <si>
    <t>Н.М. Касьян</t>
  </si>
  <si>
    <t>Ю.В. Скачко</t>
  </si>
  <si>
    <t>С.А. Любиченко</t>
  </si>
  <si>
    <r>
      <t>До 15 кВт - всего                       в том числе                             льготная категория</t>
    </r>
    <r>
      <rPr>
        <sz val="12"/>
        <rFont val="Times New Roman"/>
        <family val="1"/>
        <charset val="204"/>
      </rPr>
      <t>*</t>
    </r>
  </si>
  <si>
    <r>
      <t>От 15 до 150 кВт - всего
в том числе
льготная категория</t>
    </r>
    <r>
      <rPr>
        <sz val="12"/>
        <rFont val="Times New Roman"/>
        <family val="1"/>
        <charset val="204"/>
      </rPr>
      <t>**</t>
    </r>
    <r>
      <rPr>
        <sz val="12"/>
        <color theme="1"/>
        <rFont val="Times New Roman"/>
        <family val="1"/>
        <charset val="204"/>
      </rPr>
      <t xml:space="preserve">
</t>
    </r>
  </si>
  <si>
    <t>Инженер СПР</t>
  </si>
  <si>
    <t>Л.В. Гололобова</t>
  </si>
  <si>
    <r>
      <t xml:space="preserve">           </t>
    </r>
    <r>
      <rPr>
        <b/>
        <u/>
        <sz val="11"/>
        <color theme="1"/>
        <rFont val="Calibri"/>
        <family val="1"/>
        <charset val="204"/>
        <scheme val="minor"/>
      </rPr>
      <t xml:space="preserve"> ПАО "Волгоградоблэлектро"</t>
    </r>
    <r>
      <rPr>
        <u/>
        <sz val="11"/>
        <color theme="1"/>
        <rFont val="Calibri"/>
        <family val="1"/>
        <charset val="204"/>
        <scheme val="minor"/>
      </rPr>
      <t xml:space="preserve"> </t>
    </r>
    <r>
      <rPr>
        <sz val="11"/>
        <color theme="1"/>
        <rFont val="Calibri"/>
        <family val="1"/>
        <charset val="204"/>
        <scheme val="minor"/>
      </rPr>
      <t xml:space="preserve">на </t>
    </r>
    <r>
      <rPr>
        <b/>
        <u/>
        <sz val="11"/>
        <color theme="1"/>
        <rFont val="Calibri"/>
        <family val="1"/>
        <charset val="204"/>
        <scheme val="minor"/>
      </rPr>
      <t>2019</t>
    </r>
    <r>
      <rPr>
        <u/>
        <sz val="11"/>
        <color theme="1"/>
        <rFont val="Calibri"/>
        <family val="1"/>
        <charset val="204"/>
        <scheme val="minor"/>
      </rPr>
      <t xml:space="preserve"> </t>
    </r>
    <r>
      <rPr>
        <sz val="11"/>
        <color theme="1"/>
        <rFont val="Calibri"/>
        <family val="1"/>
        <charset val="204"/>
        <scheme val="minor"/>
      </rPr>
      <t>год</t>
    </r>
  </si>
  <si>
    <r>
      <t xml:space="preserve">1. Полное наименование  </t>
    </r>
    <r>
      <rPr>
        <b/>
        <u/>
        <sz val="11"/>
        <color theme="1"/>
        <rFont val="Calibri"/>
        <family val="1"/>
        <charset val="204"/>
        <scheme val="minor"/>
      </rPr>
      <t>Публичное акционерное общество "Волгоградоблэлектро"</t>
    </r>
  </si>
  <si>
    <r>
      <t xml:space="preserve">2. Сокращенное наименование </t>
    </r>
    <r>
      <rPr>
        <b/>
        <u/>
        <sz val="11"/>
        <color theme="1"/>
        <rFont val="Calibri"/>
        <family val="1"/>
        <charset val="204"/>
        <scheme val="minor"/>
      </rPr>
      <t>ПАО "ВОЭ"</t>
    </r>
  </si>
  <si>
    <r>
      <t xml:space="preserve">3. Место нахождения </t>
    </r>
    <r>
      <rPr>
        <b/>
        <u/>
        <sz val="11"/>
        <color theme="1"/>
        <rFont val="Calibri"/>
        <family val="1"/>
        <charset val="204"/>
        <scheme val="minor"/>
      </rPr>
      <t>Россия, Волгоградская область, г. Волгоград, ул. им. Шопена, 13</t>
    </r>
  </si>
  <si>
    <r>
      <t xml:space="preserve">4. Адрес юридического лица </t>
    </r>
    <r>
      <rPr>
        <b/>
        <u/>
        <sz val="11"/>
        <color theme="1"/>
        <rFont val="Calibri"/>
        <family val="1"/>
        <charset val="204"/>
        <scheme val="minor"/>
      </rPr>
      <t>Россия, Волгоградская область, г. Волгоград, ул. им. Шопена, 13</t>
    </r>
  </si>
  <si>
    <r>
      <t xml:space="preserve">5. ИНН </t>
    </r>
    <r>
      <rPr>
        <b/>
        <u/>
        <sz val="11"/>
        <color theme="1"/>
        <rFont val="Calibri"/>
        <family val="1"/>
        <charset val="204"/>
        <scheme val="minor"/>
      </rPr>
      <t>3443029580</t>
    </r>
  </si>
  <si>
    <r>
      <t xml:space="preserve">6. КПП </t>
    </r>
    <r>
      <rPr>
        <b/>
        <u/>
        <sz val="11"/>
        <color theme="1"/>
        <rFont val="Calibri"/>
        <family val="1"/>
        <charset val="204"/>
        <scheme val="minor"/>
      </rPr>
      <t>345250001</t>
    </r>
  </si>
  <si>
    <r>
      <t xml:space="preserve">7. Ф.И.О. руководителя </t>
    </r>
    <r>
      <rPr>
        <b/>
        <u/>
        <sz val="11"/>
        <color theme="1"/>
        <rFont val="Calibri"/>
        <family val="1"/>
        <charset val="204"/>
        <scheme val="minor"/>
      </rPr>
      <t>Воцко Александр Владимирович</t>
    </r>
  </si>
  <si>
    <r>
      <t xml:space="preserve">8. Адрес электронной почты </t>
    </r>
    <r>
      <rPr>
        <b/>
        <u/>
        <sz val="11"/>
        <color theme="1"/>
        <rFont val="Calibri"/>
        <family val="1"/>
        <charset val="204"/>
        <scheme val="minor"/>
      </rPr>
      <t>voe@voel.ru</t>
    </r>
  </si>
  <si>
    <r>
      <t xml:space="preserve">9. Контактный телефон </t>
    </r>
    <r>
      <rPr>
        <b/>
        <u/>
        <sz val="11"/>
        <color theme="1"/>
        <rFont val="Calibri"/>
        <family val="1"/>
        <charset val="204"/>
        <scheme val="minor"/>
      </rPr>
      <t>8 (8442) 56 20 88</t>
    </r>
  </si>
  <si>
    <r>
      <t xml:space="preserve">10. Факс </t>
    </r>
    <r>
      <rPr>
        <b/>
        <u/>
        <sz val="11"/>
        <color theme="1"/>
        <rFont val="Calibri"/>
        <family val="1"/>
        <charset val="204"/>
        <scheme val="minor"/>
      </rPr>
      <t>8 (8442) 48 14 22</t>
    </r>
  </si>
  <si>
    <r>
      <t xml:space="preserve">на </t>
    </r>
    <r>
      <rPr>
        <b/>
        <u/>
        <sz val="12"/>
        <color theme="1"/>
        <rFont val="Times New Roman"/>
        <family val="1"/>
        <charset val="204"/>
      </rPr>
      <t xml:space="preserve">2019 </t>
    </r>
    <r>
      <rPr>
        <sz val="12"/>
        <color theme="1"/>
        <rFont val="Times New Roman"/>
        <family val="1"/>
        <charset val="204"/>
      </rPr>
      <t>год</t>
    </r>
  </si>
  <si>
    <t>ВЛИ-0,4 кВ</t>
  </si>
  <si>
    <t>территории городских населенных пунктов, железобетонные опоры, изолированный провод, сталеалюминиевый, сечение до 50 мм2 включительно</t>
  </si>
  <si>
    <t>территории городских населенных пунктов, железобетонные опоры, изолированный провод, сталеалюминиевый, сечение 50-100 мм2</t>
  </si>
  <si>
    <t>территории городских населенных пунктов, железобетонные опоры, изолированный провод, алюминиевый, сечение до 50 мм2 включительно</t>
  </si>
  <si>
    <t>территории городских населенных пунктов, железобетонные опоры, изолированный провод, алюминиевый, сечение 50-100 мм2</t>
  </si>
  <si>
    <t>территории не относящиеся к территориям городских населенных пунктов, железобетонные опоры, изолированный провод, сталеалюминиевый, сечение до 50 мм2 включительно</t>
  </si>
  <si>
    <t>территории не относящиеся к территориям городских населенных пунктов, железобетонные опоры, изолированный провод, сталеалюминиевый, сечение 50-100 мм2</t>
  </si>
  <si>
    <t>территории не относящиеся к территориям городских населенных пунктов, железобетонные опоры, изолированный провод, алюминиевый, сечение до 50 мм2 включительно</t>
  </si>
  <si>
    <t>территории городских населенных пунктов, железобетонные опоры, изолированный провод, сталеалюминиевый, сечение 100-200 мм2</t>
  </si>
  <si>
    <t xml:space="preserve">ВЛ-6/10 кВ </t>
  </si>
  <si>
    <t>территории городских населенных пунктов, железобетонные опоры, неизолированный провод, сталеалюминиевый, сечение до 50 мм2 включительно</t>
  </si>
  <si>
    <t>территории не относящиеся к территориям городских населенных пунктов, железобетонные опоры, неизолированный провод, сталеалюминиевый, сечение до 50 мм2 включительно</t>
  </si>
  <si>
    <t xml:space="preserve">КЛ-0,4 кВ </t>
  </si>
  <si>
    <t>территории городских населенных пунктов, в траншеях, многожильный, резиновая и пластмассовая изоляция, сечение до 50 мм2 включительно</t>
  </si>
  <si>
    <t>территории городских населенных пунктов, в траншеях, многожильный, бумажная изоляция, сечение 50-100 мм2</t>
  </si>
  <si>
    <t>территории городских населенных пунктов, в траншеях, многожильный, бумажная изоляция, сечение 100-200 мм2</t>
  </si>
  <si>
    <t>территории городских населенных пунктов, в траншеях, многожильный, резиновая и пластмассовая изоляция, сечение до 50-100 мм2</t>
  </si>
  <si>
    <t>территории городских населенных пунктов, в траншеях, многожильный, резиновая и пластмассовая изоляция, сечение до 100-200 мм2</t>
  </si>
  <si>
    <t>КЛ-6/10 кВ</t>
  </si>
  <si>
    <t>территории городских населенных пунктов, в траншеях, многожильный, бумажная изоляция, сечение 200-500 мм2</t>
  </si>
  <si>
    <t>территории городских населенных пунктов, однотрансформаторные, до 25 кВА</t>
  </si>
  <si>
    <t>территории городских населенных пунктов, однотрансформаторные, 25-100 кВА</t>
  </si>
  <si>
    <t>территории городских населенных пунктов, однотрансформаторные, 100-250 кВА</t>
  </si>
  <si>
    <t>территории городских населенных пунктов, однотрансформаторные, 250-500 кВА</t>
  </si>
  <si>
    <t>территории, не относящиеся к территориям городских населенных пунктов, однотрансформаторные, до 25 кВА</t>
  </si>
  <si>
    <t>территории городских населенных пунктов, однотрансформаторные, 500-900 кВА</t>
  </si>
  <si>
    <t>территории, не относящиеся к территориям городских населенных пунктов, однотрансформаторные, 25-100 кВА</t>
  </si>
  <si>
    <r>
      <t>С</t>
    </r>
    <r>
      <rPr>
        <vertAlign val="subscript"/>
        <sz val="12"/>
        <color theme="1"/>
        <rFont val="Times New Roman"/>
        <family val="1"/>
        <charset val="204"/>
      </rPr>
      <t>5,i</t>
    </r>
    <r>
      <rPr>
        <sz val="12"/>
        <color theme="1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</si>
  <si>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пунктов секционирования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</si>
  <si>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территории городских населенных пунктов</t>
  </si>
  <si>
    <t>территории городских населенных пунктов, РП, 500-1000А</t>
  </si>
  <si>
    <t>Стандартизированная тарифная ставка на покрытие расходов сетевой организации на строительство пунктов коммерческого учета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</si>
  <si>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территории, не относящиеся к территориям городских населенных пунктов</t>
  </si>
  <si>
    <t>строительство воздушных линий 0,4 кВ</t>
  </si>
  <si>
    <t>строительство воздушных линий 6-10 кВ</t>
  </si>
  <si>
    <t>строительство кабельных линий 0,4 кВ</t>
  </si>
  <si>
    <t>строительство кабельных линий 6-10 кВ</t>
  </si>
  <si>
    <t>строительство пунктов коммерческого учета, на уровне напряжения i и (или) диапазоне мощности j</t>
  </si>
  <si>
    <t>территории городских населенных пунктов, железобетонные опоры, изолированный провод, сталеалюминиевый, сечение до 50 мм2</t>
  </si>
  <si>
    <t>территории городских населенных пунктов, железобетонные опоры, изолированный провод, алюминиевый, сечение до 50 мм2</t>
  </si>
  <si>
    <t>территории городских населенных пунктов, железобетонные опоры, изолированный провод, алюминиевый, сечение  50-100 мм2</t>
  </si>
  <si>
    <t>территории, не относящиеся к территориям городских населенных пунктов, железобетонные опоры, изолированный провод, сталеалюминиевый, сечение до 50 мм2</t>
  </si>
  <si>
    <t>территории городских населенных пунктов, железобетонные опоры, неизолированный провод, сталеалюминиевый, сечение до 50 мм2</t>
  </si>
  <si>
    <t>территории городских населенных пунктов, в траншеях, многожильный, резиновая и пластмассовая изоляция, сечение 50-100 мм2</t>
  </si>
  <si>
    <t>территории городских населенных пунктов, в траншеях, многожильный, резиновая и пластмассовая изоляция, сечение 100-200 мм2</t>
  </si>
  <si>
    <t>Расходы на мероприятия, осуществляемые при технологическом присоединении (от 15 до 150 кВт)</t>
  </si>
  <si>
    <t>территории городских населенных пунктов, двухтрансформаторные, 100-250 кВА</t>
  </si>
  <si>
    <t>территории, не относящиеся к территориям городских населенных пунктов, однотрансформаторные, до 25-100 кВА</t>
  </si>
  <si>
    <t>территории городских населенных пунктов, 6-10 кВ</t>
  </si>
  <si>
    <t>территории, не относящиеся к территориям городских населенных пунктов, 6-10 кВ</t>
  </si>
  <si>
    <r>
      <t>До 15 кВт - всего                       в том числе                             льготная категория</t>
    </r>
    <r>
      <rPr>
        <sz val="11"/>
        <rFont val="Calibri"/>
        <family val="1"/>
        <charset val="204"/>
        <scheme val="minor"/>
      </rPr>
      <t>*</t>
    </r>
  </si>
  <si>
    <r>
      <t>От 15 до 150 кВт - всего
в том числе
льготная категория</t>
    </r>
    <r>
      <rPr>
        <sz val="11"/>
        <rFont val="Calibri"/>
        <family val="1"/>
        <charset val="204"/>
        <scheme val="minor"/>
      </rPr>
      <t>**</t>
    </r>
    <r>
      <rPr>
        <sz val="11"/>
        <color theme="1"/>
        <rFont val="Calibri"/>
        <family val="1"/>
        <charset val="204"/>
        <scheme val="minor"/>
      </rPr>
      <t xml:space="preserve">
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</si>
  <si>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6,i</t>
    </r>
    <r>
      <rPr>
        <sz val="12"/>
        <color theme="1"/>
        <rFont val="Times New Roman"/>
        <family val="1"/>
        <charset val="204"/>
      </rPr>
      <t>*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</si>
  <si>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8,i</t>
    </r>
    <r>
      <rPr>
        <sz val="12"/>
        <color theme="1"/>
        <rFont val="Times New Roman"/>
        <family val="1"/>
        <charset val="204"/>
      </rPr>
      <t>*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</si>
  <si>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7,i</t>
    </r>
    <r>
      <rPr>
        <sz val="12"/>
        <color theme="1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</si>
  <si>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распределительных трансформаторных подстанций (РТП) с уровнем напряжения до 35 кВ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</si>
  <si>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Стандартизированная тарифная ставка на покрытие расходов сетевой организации на строительство подстанций уровнем напряжения 35 кВ  выше (ПС)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</si>
</sst>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1"/>
      <charset val="204"/>
      <scheme val="minor"/>
    </font>
    <font>
      <u/>
      <sz val="11"/>
      <color theme="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1"/>
      <charset val="204"/>
      <scheme val="minor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4" fontId="1" fillId="0" borderId="1" xfId="0" applyNumberFormat="1" applyFont="1" applyFill="1" applyBorder="1"/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Fill="1"/>
    <xf numFmtId="0" fontId="9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justify"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/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3" fillId="0" borderId="0" xfId="0" applyFont="1"/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vertical="top"/>
    </xf>
    <xf numFmtId="0" fontId="27" fillId="0" borderId="0" xfId="0" applyFont="1" applyAlignment="1">
      <alignment horizontal="justify" vertical="center"/>
    </xf>
    <xf numFmtId="4" fontId="6" fillId="0" borderId="1" xfId="0" applyNumberFormat="1" applyFont="1" applyFill="1" applyBorder="1" applyAlignment="1">
      <alignment vertical="center"/>
    </xf>
    <xf numFmtId="0" fontId="28" fillId="0" borderId="0" xfId="0" applyFont="1"/>
    <xf numFmtId="4" fontId="1" fillId="0" borderId="0" xfId="0" applyNumberFormat="1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0" borderId="0" xfId="1" applyFont="1" applyAlignment="1">
      <alignment horizontal="right" vertical="center" wrapText="1"/>
    </xf>
    <xf numFmtId="0" fontId="27" fillId="0" borderId="0" xfId="0" applyFont="1" applyAlignment="1">
      <alignment horizontal="justify" vertical="center"/>
    </xf>
    <xf numFmtId="0" fontId="25" fillId="0" borderId="0" xfId="0" applyFont="1" applyAlignment="1"/>
    <xf numFmtId="0" fontId="27" fillId="0" borderId="0" xfId="0" applyFont="1" applyAlignment="1">
      <alignment horizontal="justify" vertical="top"/>
    </xf>
    <xf numFmtId="0" fontId="25" fillId="0" borderId="0" xfId="0" applyFont="1" applyAlignment="1">
      <alignment vertical="top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9" fillId="0" borderId="5" xfId="0" applyFont="1" applyFill="1" applyBorder="1" applyAlignment="1">
      <alignment wrapText="1"/>
    </xf>
    <xf numFmtId="0" fontId="25" fillId="0" borderId="7" xfId="0" applyFont="1" applyFill="1" applyBorder="1" applyAlignment="1">
      <alignment wrapText="1"/>
    </xf>
    <xf numFmtId="0" fontId="19" fillId="0" borderId="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/>
    <xf numFmtId="0" fontId="12" fillId="0" borderId="0" xfId="1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A23" sqref="A23"/>
    </sheetView>
  </sheetViews>
  <sheetFormatPr defaultRowHeight="15.75" x14ac:dyDescent="0.25"/>
  <cols>
    <col min="1" max="16384" width="9.140625" style="65"/>
  </cols>
  <sheetData>
    <row r="1" spans="1:7" x14ac:dyDescent="0.25">
      <c r="G1" s="65" t="s">
        <v>0</v>
      </c>
    </row>
    <row r="2" spans="1:7" x14ac:dyDescent="0.25">
      <c r="G2" s="65" t="s">
        <v>1</v>
      </c>
    </row>
    <row r="3" spans="1:7" x14ac:dyDescent="0.25">
      <c r="G3" s="65" t="s">
        <v>2</v>
      </c>
    </row>
    <row r="4" spans="1:7" x14ac:dyDescent="0.25">
      <c r="G4" s="65" t="s">
        <v>3</v>
      </c>
    </row>
    <row r="6" spans="1:7" x14ac:dyDescent="0.25">
      <c r="G6" s="65" t="s">
        <v>4</v>
      </c>
    </row>
    <row r="8" spans="1:7" x14ac:dyDescent="0.25">
      <c r="A8" s="65" t="s">
        <v>5</v>
      </c>
    </row>
    <row r="9" spans="1:7" x14ac:dyDescent="0.25">
      <c r="A9" s="65" t="s">
        <v>6</v>
      </c>
    </row>
    <row r="10" spans="1:7" x14ac:dyDescent="0.25">
      <c r="A10" s="65" t="s">
        <v>143</v>
      </c>
    </row>
    <row r="11" spans="1:7" x14ac:dyDescent="0.25">
      <c r="A11" s="65" t="s">
        <v>7</v>
      </c>
    </row>
    <row r="13" spans="1:7" x14ac:dyDescent="0.25">
      <c r="A13" s="65" t="s">
        <v>144</v>
      </c>
    </row>
    <row r="15" spans="1:7" x14ac:dyDescent="0.25">
      <c r="A15" s="65" t="s">
        <v>145</v>
      </c>
    </row>
    <row r="17" spans="1:1" x14ac:dyDescent="0.25">
      <c r="A17" s="65" t="s">
        <v>146</v>
      </c>
    </row>
    <row r="19" spans="1:1" x14ac:dyDescent="0.25">
      <c r="A19" s="65" t="s">
        <v>147</v>
      </c>
    </row>
    <row r="21" spans="1:1" x14ac:dyDescent="0.25">
      <c r="A21" s="65" t="s">
        <v>148</v>
      </c>
    </row>
    <row r="23" spans="1:1" x14ac:dyDescent="0.25">
      <c r="A23" s="65" t="s">
        <v>149</v>
      </c>
    </row>
    <row r="25" spans="1:1" x14ac:dyDescent="0.25">
      <c r="A25" s="65" t="s">
        <v>150</v>
      </c>
    </row>
    <row r="27" spans="1:1" x14ac:dyDescent="0.25">
      <c r="A27" s="65" t="s">
        <v>151</v>
      </c>
    </row>
    <row r="29" spans="1:1" x14ac:dyDescent="0.25">
      <c r="A29" s="65" t="s">
        <v>152</v>
      </c>
    </row>
    <row r="31" spans="1:1" x14ac:dyDescent="0.25">
      <c r="A31" s="65" t="s">
        <v>153</v>
      </c>
    </row>
  </sheetData>
  <pageMargins left="0.70866141732283472" right="0.59055118110236227" top="0.74803149606299213" bottom="0.74803149606299213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28"/>
  <sheetViews>
    <sheetView zoomScaleNormal="100" workbookViewId="0">
      <selection activeCell="H19" sqref="H19"/>
    </sheetView>
  </sheetViews>
  <sheetFormatPr defaultRowHeight="15.75" x14ac:dyDescent="0.25"/>
  <cols>
    <col min="1" max="1" width="11.140625" style="1" customWidth="1"/>
    <col min="2" max="2" width="29" style="1" customWidth="1"/>
    <col min="3" max="3" width="12.5703125" style="1" customWidth="1"/>
    <col min="4" max="4" width="13.5703125" style="1" customWidth="1"/>
    <col min="5" max="5" width="12.7109375" style="1" customWidth="1"/>
    <col min="6" max="6" width="14.28515625" style="1" customWidth="1"/>
    <col min="7" max="7" width="13.28515625" style="1" customWidth="1"/>
    <col min="8" max="8" width="11.85546875" style="1" customWidth="1"/>
    <col min="9" max="16384" width="9.140625" style="1"/>
  </cols>
  <sheetData>
    <row r="2" spans="1:8" ht="15.75" customHeight="1" x14ac:dyDescent="0.25">
      <c r="F2" s="27"/>
      <c r="G2" s="27"/>
      <c r="H2" s="28" t="s">
        <v>126</v>
      </c>
    </row>
    <row r="3" spans="1:8" ht="15.75" customHeight="1" x14ac:dyDescent="0.25">
      <c r="F3" s="103" t="s">
        <v>1</v>
      </c>
      <c r="G3" s="103"/>
      <c r="H3" s="103"/>
    </row>
    <row r="4" spans="1:8" x14ac:dyDescent="0.25">
      <c r="F4" s="27"/>
      <c r="G4" s="27"/>
      <c r="H4" s="28" t="s">
        <v>2</v>
      </c>
    </row>
    <row r="5" spans="1:8" x14ac:dyDescent="0.25">
      <c r="F5" s="27"/>
      <c r="G5" s="27"/>
      <c r="H5" s="28" t="s">
        <v>3</v>
      </c>
    </row>
    <row r="8" spans="1:8" ht="18.75" x14ac:dyDescent="0.3">
      <c r="B8" s="20"/>
      <c r="C8" s="18" t="s">
        <v>109</v>
      </c>
      <c r="D8" s="18"/>
      <c r="E8" s="21"/>
      <c r="F8" s="22"/>
      <c r="G8" s="23"/>
      <c r="H8" s="23"/>
    </row>
    <row r="9" spans="1:8" x14ac:dyDescent="0.25">
      <c r="B9" s="104" t="s">
        <v>127</v>
      </c>
      <c r="C9" s="105"/>
      <c r="D9" s="105"/>
      <c r="E9" s="105"/>
      <c r="F9" s="105"/>
      <c r="G9" s="105"/>
      <c r="H9" s="105"/>
    </row>
    <row r="10" spans="1:8" x14ac:dyDescent="0.25">
      <c r="B10" s="18"/>
      <c r="C10" s="18" t="s">
        <v>128</v>
      </c>
      <c r="D10" s="18"/>
      <c r="E10" s="24"/>
      <c r="F10" s="25"/>
      <c r="G10" s="25"/>
      <c r="H10" s="25"/>
    </row>
    <row r="13" spans="1:8" ht="42.75" customHeight="1" x14ac:dyDescent="0.25">
      <c r="A13" s="106"/>
      <c r="B13" s="108" t="s">
        <v>112</v>
      </c>
      <c r="C13" s="110" t="s">
        <v>130</v>
      </c>
      <c r="D13" s="111"/>
      <c r="E13" s="112"/>
      <c r="F13" s="110" t="s">
        <v>114</v>
      </c>
      <c r="G13" s="111"/>
      <c r="H13" s="112"/>
    </row>
    <row r="14" spans="1:8" s="19" customFormat="1" ht="39" customHeight="1" x14ac:dyDescent="0.25">
      <c r="A14" s="107"/>
      <c r="B14" s="109"/>
      <c r="C14" s="41" t="s">
        <v>63</v>
      </c>
      <c r="D14" s="42" t="s">
        <v>116</v>
      </c>
      <c r="E14" s="42" t="s">
        <v>117</v>
      </c>
      <c r="F14" s="41" t="s">
        <v>63</v>
      </c>
      <c r="G14" s="42" t="s">
        <v>116</v>
      </c>
      <c r="H14" s="42" t="s">
        <v>117</v>
      </c>
    </row>
    <row r="15" spans="1:8" s="19" customFormat="1" ht="57" customHeight="1" x14ac:dyDescent="0.25">
      <c r="A15" s="36" t="s">
        <v>48</v>
      </c>
      <c r="B15" s="37" t="s">
        <v>139</v>
      </c>
      <c r="C15" s="38">
        <v>1211</v>
      </c>
      <c r="D15" s="38">
        <v>1</v>
      </c>
      <c r="E15" s="38">
        <v>0</v>
      </c>
      <c r="F15" s="34">
        <v>14272.6</v>
      </c>
      <c r="G15" s="39">
        <v>15</v>
      </c>
      <c r="H15" s="38">
        <v>0</v>
      </c>
    </row>
    <row r="16" spans="1:8" s="19" customFormat="1" ht="52.5" customHeight="1" x14ac:dyDescent="0.25">
      <c r="A16" s="36" t="s">
        <v>53</v>
      </c>
      <c r="B16" s="40" t="s">
        <v>140</v>
      </c>
      <c r="C16" s="38">
        <v>150</v>
      </c>
      <c r="D16" s="38">
        <v>8</v>
      </c>
      <c r="E16" s="38">
        <v>0</v>
      </c>
      <c r="F16" s="34">
        <v>8355.5</v>
      </c>
      <c r="G16" s="34">
        <v>470.2</v>
      </c>
      <c r="H16" s="38">
        <v>0</v>
      </c>
    </row>
    <row r="17" spans="1:8" ht="90" customHeight="1" x14ac:dyDescent="0.25">
      <c r="A17" s="36" t="s">
        <v>55</v>
      </c>
      <c r="B17" s="37" t="s">
        <v>118</v>
      </c>
      <c r="C17" s="38">
        <v>6</v>
      </c>
      <c r="D17" s="38">
        <v>3</v>
      </c>
      <c r="E17" s="38">
        <v>0</v>
      </c>
      <c r="F17" s="34">
        <v>1440.7</v>
      </c>
      <c r="G17" s="34">
        <v>1000</v>
      </c>
      <c r="H17" s="38">
        <v>0</v>
      </c>
    </row>
    <row r="18" spans="1:8" ht="81.75" customHeight="1" x14ac:dyDescent="0.25">
      <c r="A18" s="36" t="s">
        <v>119</v>
      </c>
      <c r="B18" s="40" t="s">
        <v>120</v>
      </c>
      <c r="C18" s="38">
        <v>0</v>
      </c>
      <c r="D18" s="38">
        <v>5</v>
      </c>
      <c r="E18" s="38">
        <v>0</v>
      </c>
      <c r="F18" s="34">
        <v>0</v>
      </c>
      <c r="G18" s="34">
        <v>9802</v>
      </c>
      <c r="H18" s="38">
        <v>0</v>
      </c>
    </row>
    <row r="19" spans="1:8" ht="73.5" customHeight="1" x14ac:dyDescent="0.25">
      <c r="A19" s="36" t="s">
        <v>121</v>
      </c>
      <c r="B19" s="40" t="s">
        <v>122</v>
      </c>
      <c r="C19" s="38">
        <v>0</v>
      </c>
      <c r="D19" s="38">
        <v>0</v>
      </c>
      <c r="E19" s="38">
        <v>0</v>
      </c>
      <c r="F19" s="35">
        <v>0</v>
      </c>
      <c r="G19" s="35">
        <v>0</v>
      </c>
      <c r="H19" s="38">
        <v>0</v>
      </c>
    </row>
    <row r="20" spans="1:8" ht="18" customHeight="1" x14ac:dyDescent="0.25">
      <c r="A20" s="36" t="s">
        <v>77</v>
      </c>
      <c r="B20" s="37" t="s">
        <v>123</v>
      </c>
      <c r="C20" s="38">
        <v>0</v>
      </c>
      <c r="D20" s="38">
        <v>0</v>
      </c>
      <c r="E20" s="38">
        <v>0</v>
      </c>
      <c r="F20" s="35">
        <v>0</v>
      </c>
      <c r="G20" s="35">
        <v>0</v>
      </c>
      <c r="H20" s="38">
        <v>0</v>
      </c>
    </row>
    <row r="22" spans="1:8" x14ac:dyDescent="0.25">
      <c r="A22" s="101" t="s">
        <v>124</v>
      </c>
      <c r="B22" s="102"/>
      <c r="C22" s="102"/>
      <c r="D22" s="102"/>
      <c r="E22" s="102"/>
      <c r="F22" s="102"/>
      <c r="G22" s="102"/>
      <c r="H22" s="102"/>
    </row>
    <row r="23" spans="1:8" ht="69" customHeight="1" x14ac:dyDescent="0.25">
      <c r="A23" s="101" t="s">
        <v>125</v>
      </c>
      <c r="B23" s="102"/>
      <c r="C23" s="102"/>
      <c r="D23" s="102"/>
      <c r="E23" s="102"/>
      <c r="F23" s="102"/>
      <c r="G23" s="102"/>
      <c r="H23" s="102"/>
    </row>
    <row r="24" spans="1:8" x14ac:dyDescent="0.25">
      <c r="A24" s="26"/>
    </row>
    <row r="26" spans="1:8" hidden="1" x14ac:dyDescent="0.25">
      <c r="A26" s="1" t="s">
        <v>134</v>
      </c>
      <c r="D26" s="1" t="s">
        <v>137</v>
      </c>
    </row>
    <row r="27" spans="1:8" hidden="1" x14ac:dyDescent="0.25"/>
    <row r="28" spans="1:8" hidden="1" x14ac:dyDescent="0.25">
      <c r="A28" s="1" t="s">
        <v>141</v>
      </c>
      <c r="D28" s="1" t="s">
        <v>142</v>
      </c>
    </row>
  </sheetData>
  <mergeCells count="8">
    <mergeCell ref="A23:H23"/>
    <mergeCell ref="F3:H3"/>
    <mergeCell ref="B9:H9"/>
    <mergeCell ref="A13:A14"/>
    <mergeCell ref="B13:B14"/>
    <mergeCell ref="C13:E13"/>
    <mergeCell ref="F13:H13"/>
    <mergeCell ref="A22:H22"/>
  </mergeCells>
  <hyperlinks>
    <hyperlink ref="F3" location="sub_1000" display="sub_1000" xr:uid="{00000000-0004-0000-0900-000000000000}"/>
  </hyperlinks>
  <pageMargins left="0.70866141732283472" right="0.19685039370078741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3"/>
  <sheetViews>
    <sheetView zoomScale="90" zoomScaleNormal="90" workbookViewId="0">
      <pane xSplit="3" ySplit="17" topLeftCell="D63" activePane="bottomRight" state="frozen"/>
      <selection activeCell="D21" sqref="D21"/>
      <selection pane="topRight" activeCell="D21" sqref="D21"/>
      <selection pane="bottomLeft" activeCell="D21" sqref="D21"/>
      <selection pane="bottomRight" activeCell="B40" sqref="B40"/>
    </sheetView>
  </sheetViews>
  <sheetFormatPr defaultRowHeight="15.75" x14ac:dyDescent="0.25"/>
  <cols>
    <col min="1" max="1" width="9.140625" style="1"/>
    <col min="2" max="2" width="54.7109375" style="1" customWidth="1"/>
    <col min="3" max="3" width="11.5703125" style="1" customWidth="1"/>
    <col min="4" max="4" width="15.85546875" style="1" customWidth="1"/>
    <col min="5" max="9" width="15.7109375" style="1" customWidth="1"/>
    <col min="10" max="16384" width="9.140625" style="1"/>
  </cols>
  <sheetData>
    <row r="1" spans="1:9" x14ac:dyDescent="0.25">
      <c r="H1" s="1" t="s">
        <v>8</v>
      </c>
    </row>
    <row r="2" spans="1:9" x14ac:dyDescent="0.25">
      <c r="H2" s="1" t="s">
        <v>1</v>
      </c>
    </row>
    <row r="3" spans="1:9" x14ac:dyDescent="0.25">
      <c r="H3" s="1" t="s">
        <v>2</v>
      </c>
    </row>
    <row r="4" spans="1:9" x14ac:dyDescent="0.25">
      <c r="H4" s="1" t="s">
        <v>3</v>
      </c>
    </row>
    <row r="6" spans="1:9" x14ac:dyDescent="0.25">
      <c r="H6" s="1" t="s">
        <v>4</v>
      </c>
    </row>
    <row r="9" spans="1:9" x14ac:dyDescent="0.25">
      <c r="A9" s="68" t="s">
        <v>12</v>
      </c>
      <c r="B9" s="69"/>
      <c r="C9" s="69"/>
      <c r="D9" s="69"/>
      <c r="E9" s="69"/>
      <c r="F9" s="69"/>
      <c r="G9" s="69"/>
      <c r="H9" s="69"/>
      <c r="I9" s="69"/>
    </row>
    <row r="10" spans="1:9" x14ac:dyDescent="0.25">
      <c r="A10" s="70" t="s">
        <v>13</v>
      </c>
      <c r="B10" s="70"/>
      <c r="C10" s="70"/>
      <c r="D10" s="70"/>
      <c r="E10" s="70"/>
      <c r="F10" s="70"/>
      <c r="G10" s="70"/>
      <c r="H10" s="70"/>
      <c r="I10" s="70"/>
    </row>
    <row r="11" spans="1:9" x14ac:dyDescent="0.25">
      <c r="A11" s="70" t="s">
        <v>14</v>
      </c>
      <c r="B11" s="70"/>
      <c r="C11" s="70"/>
      <c r="D11" s="70"/>
      <c r="E11" s="70"/>
      <c r="F11" s="70"/>
      <c r="G11" s="70"/>
      <c r="H11" s="70"/>
      <c r="I11" s="70"/>
    </row>
    <row r="12" spans="1:9" x14ac:dyDescent="0.25">
      <c r="A12" s="70" t="s">
        <v>15</v>
      </c>
      <c r="B12" s="70"/>
      <c r="C12" s="70"/>
      <c r="D12" s="70"/>
      <c r="E12" s="70"/>
      <c r="F12" s="70"/>
      <c r="G12" s="70"/>
      <c r="H12" s="70"/>
      <c r="I12" s="70"/>
    </row>
    <row r="13" spans="1:9" x14ac:dyDescent="0.25">
      <c r="A13" s="70" t="s">
        <v>16</v>
      </c>
      <c r="B13" s="70"/>
      <c r="C13" s="70"/>
      <c r="D13" s="70"/>
      <c r="E13" s="70"/>
      <c r="F13" s="70"/>
      <c r="G13" s="70"/>
      <c r="H13" s="70"/>
      <c r="I13" s="70"/>
    </row>
    <row r="14" spans="1:9" x14ac:dyDescent="0.25">
      <c r="A14" s="70" t="s">
        <v>154</v>
      </c>
      <c r="B14" s="70"/>
      <c r="C14" s="70"/>
      <c r="D14" s="70"/>
      <c r="E14" s="70"/>
      <c r="F14" s="70"/>
      <c r="G14" s="70"/>
      <c r="H14" s="70"/>
      <c r="I14" s="70"/>
    </row>
    <row r="16" spans="1:9" ht="35.25" customHeight="1" x14ac:dyDescent="0.25">
      <c r="A16" s="74" t="s">
        <v>17</v>
      </c>
      <c r="B16" s="75"/>
      <c r="C16" s="71" t="s">
        <v>18</v>
      </c>
      <c r="D16" s="80" t="s">
        <v>19</v>
      </c>
      <c r="E16" s="80"/>
      <c r="F16" s="80"/>
      <c r="G16" s="80"/>
      <c r="H16" s="80"/>
      <c r="I16" s="80"/>
    </row>
    <row r="17" spans="1:9" ht="15.75" customHeight="1" x14ac:dyDescent="0.25">
      <c r="A17" s="76"/>
      <c r="B17" s="77"/>
      <c r="C17" s="72"/>
      <c r="D17" s="80" t="s">
        <v>20</v>
      </c>
      <c r="E17" s="80"/>
      <c r="F17" s="80"/>
      <c r="G17" s="80" t="s">
        <v>21</v>
      </c>
      <c r="H17" s="80"/>
      <c r="I17" s="80"/>
    </row>
    <row r="18" spans="1:9" x14ac:dyDescent="0.25">
      <c r="A18" s="78"/>
      <c r="B18" s="79"/>
      <c r="C18" s="73"/>
      <c r="D18" s="30" t="s">
        <v>131</v>
      </c>
      <c r="E18" s="30" t="s">
        <v>40</v>
      </c>
      <c r="F18" s="30" t="s">
        <v>41</v>
      </c>
      <c r="G18" s="30" t="s">
        <v>131</v>
      </c>
      <c r="H18" s="30" t="s">
        <v>40</v>
      </c>
      <c r="I18" s="30" t="s">
        <v>41</v>
      </c>
    </row>
    <row r="19" spans="1:9" ht="189" x14ac:dyDescent="0.25">
      <c r="A19" s="4" t="s">
        <v>24</v>
      </c>
      <c r="B19" s="5" t="s">
        <v>22</v>
      </c>
      <c r="C19" s="4" t="s">
        <v>23</v>
      </c>
      <c r="D19" s="31">
        <f>D20+D21+D22+D23</f>
        <v>3520.7299999999996</v>
      </c>
      <c r="E19" s="31">
        <f>E20+E21+E22+E23</f>
        <v>698.68</v>
      </c>
      <c r="F19" s="31">
        <f>F20+F21+F22+F23</f>
        <v>75.78</v>
      </c>
      <c r="G19" s="31">
        <f t="shared" ref="G19:I21" si="0">D19</f>
        <v>3520.7299999999996</v>
      </c>
      <c r="H19" s="31">
        <f t="shared" si="0"/>
        <v>698.68</v>
      </c>
      <c r="I19" s="31">
        <f t="shared" si="0"/>
        <v>75.78</v>
      </c>
    </row>
    <row r="20" spans="1:9" ht="47.25" x14ac:dyDescent="0.25">
      <c r="A20" s="4" t="s">
        <v>26</v>
      </c>
      <c r="B20" s="5" t="s">
        <v>25</v>
      </c>
      <c r="C20" s="4" t="s">
        <v>23</v>
      </c>
      <c r="D20" s="31">
        <v>948.78</v>
      </c>
      <c r="E20" s="31">
        <v>188.28</v>
      </c>
      <c r="F20" s="31">
        <v>20.420000000000002</v>
      </c>
      <c r="G20" s="31">
        <v>948.78</v>
      </c>
      <c r="H20" s="31">
        <v>188.28</v>
      </c>
      <c r="I20" s="31">
        <f t="shared" si="0"/>
        <v>20.420000000000002</v>
      </c>
    </row>
    <row r="21" spans="1:9" ht="47.25" x14ac:dyDescent="0.25">
      <c r="A21" s="4" t="s">
        <v>27</v>
      </c>
      <c r="B21" s="5" t="s">
        <v>28</v>
      </c>
      <c r="C21" s="4" t="s">
        <v>23</v>
      </c>
      <c r="D21" s="31">
        <v>2571.9499999999998</v>
      </c>
      <c r="E21" s="31">
        <v>510.4</v>
      </c>
      <c r="F21" s="31">
        <v>55.36</v>
      </c>
      <c r="G21" s="31">
        <v>2571.9499999999998</v>
      </c>
      <c r="H21" s="31">
        <f t="shared" si="0"/>
        <v>510.4</v>
      </c>
      <c r="I21" s="31">
        <f t="shared" si="0"/>
        <v>55.36</v>
      </c>
    </row>
    <row r="22" spans="1:9" ht="78.75" x14ac:dyDescent="0.25">
      <c r="A22" s="4" t="s">
        <v>30</v>
      </c>
      <c r="B22" s="5" t="s">
        <v>35</v>
      </c>
      <c r="C22" s="4" t="s">
        <v>23</v>
      </c>
      <c r="D22" s="32"/>
      <c r="E22" s="31"/>
      <c r="F22" s="31"/>
      <c r="G22" s="31"/>
      <c r="H22" s="31"/>
      <c r="I22" s="31"/>
    </row>
    <row r="23" spans="1:9" ht="94.5" x14ac:dyDescent="0.25">
      <c r="A23" s="4" t="s">
        <v>31</v>
      </c>
      <c r="B23" s="5" t="s">
        <v>36</v>
      </c>
      <c r="C23" s="4" t="s">
        <v>23</v>
      </c>
      <c r="D23" s="32"/>
      <c r="E23" s="31"/>
      <c r="F23" s="31"/>
      <c r="G23" s="31"/>
      <c r="H23" s="31"/>
      <c r="I23" s="31"/>
    </row>
    <row r="24" spans="1:9" ht="157.5" x14ac:dyDescent="0.25">
      <c r="A24" s="4" t="s">
        <v>32</v>
      </c>
      <c r="B24" s="43" t="s">
        <v>37</v>
      </c>
      <c r="C24" s="4" t="s">
        <v>29</v>
      </c>
      <c r="D24" s="33"/>
      <c r="E24" s="31"/>
      <c r="F24" s="31"/>
      <c r="G24" s="31"/>
      <c r="H24" s="31"/>
      <c r="I24" s="31"/>
    </row>
    <row r="25" spans="1:9" x14ac:dyDescent="0.25">
      <c r="A25" s="4"/>
      <c r="B25" s="44" t="s">
        <v>155</v>
      </c>
      <c r="C25" s="4"/>
      <c r="D25" s="33"/>
      <c r="E25" s="31"/>
      <c r="F25" s="31"/>
      <c r="G25" s="31"/>
      <c r="H25" s="10"/>
      <c r="I25" s="10"/>
    </row>
    <row r="26" spans="1:9" ht="63" x14ac:dyDescent="0.25">
      <c r="A26" s="4"/>
      <c r="B26" s="5" t="s">
        <v>156</v>
      </c>
      <c r="C26" s="4" t="s">
        <v>29</v>
      </c>
      <c r="D26" s="31">
        <v>1191329.1010877441</v>
      </c>
      <c r="E26" s="31">
        <v>825741.75</v>
      </c>
      <c r="F26" s="31">
        <v>0</v>
      </c>
      <c r="G26" s="31"/>
      <c r="H26" s="10"/>
      <c r="I26" s="10"/>
    </row>
    <row r="27" spans="1:9" ht="47.25" x14ac:dyDescent="0.25">
      <c r="A27" s="4"/>
      <c r="B27" s="5" t="s">
        <v>157</v>
      </c>
      <c r="C27" s="4" t="s">
        <v>29</v>
      </c>
      <c r="D27" s="31">
        <v>1204154.0708988472</v>
      </c>
      <c r="E27" s="31">
        <v>1108073.5</v>
      </c>
      <c r="F27" s="31">
        <v>1034123.43556665</v>
      </c>
      <c r="G27" s="31"/>
      <c r="H27" s="10"/>
      <c r="I27" s="10"/>
    </row>
    <row r="28" spans="1:9" ht="47.25" x14ac:dyDescent="0.25">
      <c r="A28" s="4"/>
      <c r="B28" s="5" t="s">
        <v>163</v>
      </c>
      <c r="C28" s="4" t="s">
        <v>29</v>
      </c>
      <c r="D28" s="31">
        <v>0</v>
      </c>
      <c r="E28" s="31">
        <v>0</v>
      </c>
      <c r="F28" s="31">
        <v>1045315.4050937815</v>
      </c>
      <c r="G28" s="31"/>
      <c r="H28" s="10"/>
      <c r="I28" s="10"/>
    </row>
    <row r="29" spans="1:9" ht="47.25" x14ac:dyDescent="0.25">
      <c r="A29" s="4"/>
      <c r="B29" s="5" t="s">
        <v>158</v>
      </c>
      <c r="C29" s="4" t="s">
        <v>29</v>
      </c>
      <c r="D29" s="31">
        <v>1264471.2603226232</v>
      </c>
      <c r="E29" s="31">
        <v>2070014.62</v>
      </c>
      <c r="F29" s="31">
        <v>0</v>
      </c>
      <c r="G29" s="31"/>
      <c r="H29" s="10"/>
      <c r="I29" s="10"/>
    </row>
    <row r="30" spans="1:9" ht="47.25" x14ac:dyDescent="0.25">
      <c r="A30" s="4"/>
      <c r="B30" s="5" t="s">
        <v>159</v>
      </c>
      <c r="C30" s="4" t="s">
        <v>29</v>
      </c>
      <c r="D30" s="31">
        <v>1357066.3407974837</v>
      </c>
      <c r="E30" s="31">
        <v>888540.63</v>
      </c>
      <c r="F30" s="31">
        <v>0</v>
      </c>
      <c r="G30" s="31"/>
      <c r="H30" s="10"/>
      <c r="I30" s="10"/>
    </row>
    <row r="31" spans="1:9" ht="63" x14ac:dyDescent="0.25">
      <c r="A31" s="4"/>
      <c r="B31" s="5" t="s">
        <v>160</v>
      </c>
      <c r="C31" s="4" t="s">
        <v>29</v>
      </c>
      <c r="D31" s="31">
        <v>2504705.4438152672</v>
      </c>
      <c r="E31" s="31">
        <v>0</v>
      </c>
      <c r="F31" s="31">
        <v>0</v>
      </c>
      <c r="G31" s="31"/>
      <c r="H31" s="10"/>
      <c r="I31" s="10"/>
    </row>
    <row r="32" spans="1:9" ht="63" x14ac:dyDescent="0.25">
      <c r="A32" s="4"/>
      <c r="B32" s="5" t="s">
        <v>161</v>
      </c>
      <c r="C32" s="4" t="s">
        <v>29</v>
      </c>
      <c r="D32" s="31">
        <v>1602977.1887510123</v>
      </c>
      <c r="E32" s="31">
        <v>0</v>
      </c>
      <c r="F32" s="31">
        <v>0</v>
      </c>
      <c r="G32" s="31"/>
      <c r="H32" s="10"/>
      <c r="I32" s="10"/>
    </row>
    <row r="33" spans="1:9" ht="63" x14ac:dyDescent="0.25">
      <c r="A33" s="4"/>
      <c r="B33" s="5" t="s">
        <v>162</v>
      </c>
      <c r="C33" s="4" t="s">
        <v>29</v>
      </c>
      <c r="D33" s="31">
        <v>1686124.729843426</v>
      </c>
      <c r="E33" s="31">
        <v>4407322.3099999996</v>
      </c>
      <c r="F33" s="31">
        <v>0</v>
      </c>
      <c r="G33" s="31"/>
      <c r="H33" s="10"/>
      <c r="I33" s="10"/>
    </row>
    <row r="34" spans="1:9" x14ac:dyDescent="0.25">
      <c r="A34" s="4"/>
      <c r="B34" s="44" t="s">
        <v>164</v>
      </c>
      <c r="C34" s="4" t="s">
        <v>29</v>
      </c>
      <c r="D34" s="33"/>
      <c r="E34" s="31"/>
      <c r="F34" s="31"/>
      <c r="G34" s="31"/>
      <c r="H34" s="10"/>
      <c r="I34" s="10"/>
    </row>
    <row r="35" spans="1:9" ht="63" x14ac:dyDescent="0.25">
      <c r="A35" s="4"/>
      <c r="B35" s="5" t="s">
        <v>156</v>
      </c>
      <c r="C35" s="4"/>
      <c r="D35" s="31">
        <v>1708295.8293065904</v>
      </c>
      <c r="E35" s="31">
        <v>2073858.5</v>
      </c>
      <c r="F35" s="31">
        <v>0</v>
      </c>
      <c r="G35" s="31"/>
      <c r="H35" s="10"/>
      <c r="I35" s="10"/>
    </row>
    <row r="36" spans="1:9" ht="47.25" x14ac:dyDescent="0.25">
      <c r="A36" s="4"/>
      <c r="B36" s="5" t="s">
        <v>157</v>
      </c>
      <c r="C36" s="4"/>
      <c r="D36" s="31">
        <v>1110582.7215742385</v>
      </c>
      <c r="E36" s="31">
        <v>12849247.939999999</v>
      </c>
      <c r="F36" s="31">
        <v>2592528.784174439</v>
      </c>
      <c r="G36" s="31"/>
      <c r="H36" s="10"/>
      <c r="I36" s="10"/>
    </row>
    <row r="37" spans="1:9" ht="63" x14ac:dyDescent="0.25">
      <c r="A37" s="4"/>
      <c r="B37" s="5" t="s">
        <v>165</v>
      </c>
      <c r="C37" s="4"/>
      <c r="D37" s="31">
        <v>7433034.8998500016</v>
      </c>
      <c r="E37" s="31">
        <v>7561409.6500000004</v>
      </c>
      <c r="F37" s="31">
        <v>0</v>
      </c>
      <c r="G37" s="31"/>
      <c r="H37" s="10"/>
      <c r="I37" s="10"/>
    </row>
    <row r="38" spans="1:9" ht="63" x14ac:dyDescent="0.25">
      <c r="A38" s="4"/>
      <c r="B38" s="5" t="s">
        <v>160</v>
      </c>
      <c r="C38" s="4"/>
      <c r="D38" s="31">
        <v>2269297.3887862526</v>
      </c>
      <c r="E38" s="31">
        <v>0</v>
      </c>
      <c r="F38" s="31">
        <v>0</v>
      </c>
      <c r="G38" s="31"/>
      <c r="H38" s="10"/>
      <c r="I38" s="10"/>
    </row>
    <row r="39" spans="1:9" ht="78.75" x14ac:dyDescent="0.25">
      <c r="A39" s="4"/>
      <c r="B39" s="5" t="s">
        <v>166</v>
      </c>
      <c r="C39" s="4"/>
      <c r="D39" s="31">
        <v>1803752.1116636796</v>
      </c>
      <c r="E39" s="31">
        <v>766918.48</v>
      </c>
      <c r="F39" s="31">
        <v>0</v>
      </c>
      <c r="G39" s="31"/>
      <c r="H39" s="10"/>
      <c r="I39" s="10"/>
    </row>
    <row r="40" spans="1:9" ht="157.5" x14ac:dyDescent="0.25">
      <c r="A40" s="4" t="s">
        <v>33</v>
      </c>
      <c r="B40" s="43" t="s">
        <v>38</v>
      </c>
      <c r="C40" s="4" t="s">
        <v>29</v>
      </c>
      <c r="D40" s="33"/>
      <c r="E40" s="31"/>
      <c r="F40" s="31"/>
      <c r="G40" s="31"/>
      <c r="H40" s="10"/>
      <c r="I40" s="10"/>
    </row>
    <row r="41" spans="1:9" x14ac:dyDescent="0.25">
      <c r="A41" s="4"/>
      <c r="B41" s="44" t="s">
        <v>167</v>
      </c>
      <c r="C41" s="4"/>
      <c r="D41" s="33"/>
      <c r="E41" s="31"/>
      <c r="F41" s="31"/>
      <c r="G41" s="31"/>
      <c r="H41" s="10"/>
      <c r="I41" s="10"/>
    </row>
    <row r="42" spans="1:9" ht="63" x14ac:dyDescent="0.25">
      <c r="A42" s="4"/>
      <c r="B42" s="5" t="s">
        <v>168</v>
      </c>
      <c r="C42" s="4" t="s">
        <v>29</v>
      </c>
      <c r="D42" s="31">
        <v>643303.52177983802</v>
      </c>
      <c r="E42" s="31">
        <v>0</v>
      </c>
      <c r="F42" s="31">
        <v>0</v>
      </c>
      <c r="G42" s="31"/>
      <c r="H42" s="10"/>
      <c r="I42" s="10"/>
    </row>
    <row r="43" spans="1:9" ht="47.25" x14ac:dyDescent="0.25">
      <c r="A43" s="4"/>
      <c r="B43" s="5" t="s">
        <v>171</v>
      </c>
      <c r="C43" s="4" t="s">
        <v>29</v>
      </c>
      <c r="D43" s="31">
        <v>0</v>
      </c>
      <c r="E43" s="31">
        <v>1309194.54</v>
      </c>
      <c r="F43" s="31">
        <v>0</v>
      </c>
      <c r="G43" s="31"/>
      <c r="H43" s="10"/>
      <c r="I43" s="10"/>
    </row>
    <row r="44" spans="1:9" ht="47.25" x14ac:dyDescent="0.25">
      <c r="A44" s="4"/>
      <c r="B44" s="5" t="s">
        <v>172</v>
      </c>
      <c r="C44" s="4"/>
      <c r="D44" s="31">
        <v>0</v>
      </c>
      <c r="E44" s="31">
        <v>2352660.65</v>
      </c>
      <c r="F44" s="31">
        <v>2678505.7344725667</v>
      </c>
      <c r="G44" s="31"/>
      <c r="H44" s="10"/>
      <c r="I44" s="10"/>
    </row>
    <row r="45" spans="1:9" ht="47.25" x14ac:dyDescent="0.25">
      <c r="A45" s="4"/>
      <c r="B45" s="5" t="s">
        <v>169</v>
      </c>
      <c r="C45" s="4" t="s">
        <v>29</v>
      </c>
      <c r="D45" s="31">
        <v>1838399.8927418678</v>
      </c>
      <c r="E45" s="31">
        <v>1464815.47</v>
      </c>
      <c r="F45" s="31">
        <v>2323945.0361789996</v>
      </c>
      <c r="G45" s="31"/>
      <c r="H45" s="10"/>
      <c r="I45" s="10"/>
    </row>
    <row r="46" spans="1:9" ht="47.25" x14ac:dyDescent="0.25">
      <c r="A46" s="4"/>
      <c r="B46" s="5" t="s">
        <v>170</v>
      </c>
      <c r="C46" s="4" t="s">
        <v>29</v>
      </c>
      <c r="D46" s="31">
        <v>2252153.0502467938</v>
      </c>
      <c r="E46" s="31">
        <v>1824358.22</v>
      </c>
      <c r="F46" s="31">
        <v>1651672.1518998316</v>
      </c>
      <c r="G46" s="31"/>
      <c r="H46" s="10"/>
      <c r="I46" s="10"/>
    </row>
    <row r="47" spans="1:9" x14ac:dyDescent="0.25">
      <c r="A47" s="4"/>
      <c r="B47" s="44" t="s">
        <v>173</v>
      </c>
      <c r="C47" s="4"/>
      <c r="D47" s="33"/>
      <c r="E47" s="31"/>
      <c r="F47" s="31"/>
      <c r="G47" s="31"/>
      <c r="H47" s="10"/>
      <c r="I47" s="10"/>
    </row>
    <row r="48" spans="1:9" ht="47.25" x14ac:dyDescent="0.25">
      <c r="A48" s="4"/>
      <c r="B48" s="5" t="s">
        <v>169</v>
      </c>
      <c r="C48" s="4" t="s">
        <v>29</v>
      </c>
      <c r="D48" s="31">
        <v>2981512.4250308578</v>
      </c>
      <c r="E48" s="31">
        <v>2207791.48</v>
      </c>
      <c r="F48" s="31">
        <v>0</v>
      </c>
      <c r="G48" s="31"/>
      <c r="H48" s="10"/>
      <c r="I48" s="10"/>
    </row>
    <row r="49" spans="1:9" ht="47.25" x14ac:dyDescent="0.25">
      <c r="A49" s="4"/>
      <c r="B49" s="5" t="s">
        <v>170</v>
      </c>
      <c r="C49" s="4" t="s">
        <v>29</v>
      </c>
      <c r="D49" s="31">
        <v>1944575.1576024285</v>
      </c>
      <c r="E49" s="31">
        <v>3665035.91</v>
      </c>
      <c r="F49" s="31">
        <v>2387095.3407206507</v>
      </c>
      <c r="G49" s="31"/>
      <c r="H49" s="10"/>
      <c r="I49" s="10"/>
    </row>
    <row r="50" spans="1:9" ht="47.25" x14ac:dyDescent="0.25">
      <c r="A50" s="4"/>
      <c r="B50" s="5" t="s">
        <v>174</v>
      </c>
      <c r="C50" s="4" t="s">
        <v>29</v>
      </c>
      <c r="D50" s="31">
        <v>0</v>
      </c>
      <c r="E50" s="31">
        <v>0</v>
      </c>
      <c r="F50" s="31">
        <v>2714971.2523225206</v>
      </c>
      <c r="G50" s="31"/>
      <c r="H50" s="10"/>
      <c r="I50" s="10"/>
    </row>
    <row r="51" spans="1:9" ht="126" x14ac:dyDescent="0.25">
      <c r="A51" s="4" t="s">
        <v>34</v>
      </c>
      <c r="B51" s="43" t="s">
        <v>183</v>
      </c>
      <c r="C51" s="4" t="s">
        <v>23</v>
      </c>
      <c r="D51" s="31"/>
      <c r="E51" s="31"/>
      <c r="F51" s="31"/>
      <c r="G51" s="31"/>
      <c r="H51" s="10"/>
      <c r="I51" s="10"/>
    </row>
    <row r="52" spans="1:9" ht="31.5" x14ac:dyDescent="0.25">
      <c r="A52" s="4"/>
      <c r="B52" s="5" t="s">
        <v>185</v>
      </c>
      <c r="C52" s="4" t="s">
        <v>23</v>
      </c>
      <c r="D52" s="31">
        <v>0</v>
      </c>
      <c r="E52" s="31">
        <v>0</v>
      </c>
      <c r="F52" s="31">
        <v>3481.2958024535219</v>
      </c>
      <c r="G52" s="31"/>
      <c r="H52" s="10"/>
      <c r="I52" s="10"/>
    </row>
    <row r="53" spans="1:9" ht="126" x14ac:dyDescent="0.25">
      <c r="A53" s="4" t="s">
        <v>182</v>
      </c>
      <c r="B53" s="43" t="s">
        <v>39</v>
      </c>
      <c r="C53" s="4" t="s">
        <v>23</v>
      </c>
      <c r="D53" s="33"/>
      <c r="E53" s="31"/>
      <c r="F53" s="31"/>
      <c r="G53" s="31"/>
      <c r="H53" s="10"/>
      <c r="I53" s="10"/>
    </row>
    <row r="54" spans="1:9" ht="31.5" x14ac:dyDescent="0.25">
      <c r="A54" s="4"/>
      <c r="B54" s="5" t="s">
        <v>175</v>
      </c>
      <c r="C54" s="4" t="s">
        <v>23</v>
      </c>
      <c r="D54" s="31">
        <v>11143.295429492624</v>
      </c>
      <c r="E54" s="31">
        <v>0</v>
      </c>
      <c r="F54" s="31">
        <v>0</v>
      </c>
      <c r="G54" s="31"/>
      <c r="H54" s="10"/>
      <c r="I54" s="10"/>
    </row>
    <row r="55" spans="1:9" ht="31.5" x14ac:dyDescent="0.25">
      <c r="A55" s="4"/>
      <c r="B55" s="5" t="s">
        <v>176</v>
      </c>
      <c r="C55" s="4" t="s">
        <v>23</v>
      </c>
      <c r="D55" s="31">
        <v>7045.1650616091165</v>
      </c>
      <c r="E55" s="31">
        <v>9172.94</v>
      </c>
      <c r="F55" s="31">
        <v>2926.4122918087196</v>
      </c>
      <c r="G55" s="31"/>
      <c r="H55" s="10"/>
      <c r="I55" s="10"/>
    </row>
    <row r="56" spans="1:9" ht="31.5" x14ac:dyDescent="0.25">
      <c r="A56" s="4"/>
      <c r="B56" s="5" t="s">
        <v>177</v>
      </c>
      <c r="C56" s="4" t="s">
        <v>23</v>
      </c>
      <c r="D56" s="31">
        <v>3270.3860206967734</v>
      </c>
      <c r="E56" s="31">
        <v>3948.59</v>
      </c>
      <c r="F56" s="31">
        <v>0</v>
      </c>
      <c r="G56" s="31"/>
      <c r="H56" s="10"/>
      <c r="I56" s="10"/>
    </row>
    <row r="57" spans="1:9" ht="31.5" x14ac:dyDescent="0.25">
      <c r="A57" s="4"/>
      <c r="B57" s="5" t="s">
        <v>178</v>
      </c>
      <c r="C57" s="4" t="s">
        <v>23</v>
      </c>
      <c r="D57" s="31">
        <v>1906.2030134019931</v>
      </c>
      <c r="E57" s="31">
        <v>8567.68</v>
      </c>
      <c r="F57" s="31">
        <v>0</v>
      </c>
      <c r="G57" s="31"/>
      <c r="H57" s="10"/>
      <c r="I57" s="10"/>
    </row>
    <row r="58" spans="1:9" ht="31.5" x14ac:dyDescent="0.25">
      <c r="A58" s="4"/>
      <c r="B58" s="5" t="s">
        <v>180</v>
      </c>
      <c r="C58" s="4" t="s">
        <v>23</v>
      </c>
      <c r="D58" s="31">
        <v>0</v>
      </c>
      <c r="E58" s="31">
        <v>0</v>
      </c>
      <c r="F58" s="31">
        <v>3569.8114386825341</v>
      </c>
      <c r="G58" s="31"/>
      <c r="H58" s="10"/>
      <c r="I58" s="10"/>
    </row>
    <row r="59" spans="1:9" ht="47.25" x14ac:dyDescent="0.25">
      <c r="A59" s="4"/>
      <c r="B59" s="5" t="s">
        <v>179</v>
      </c>
      <c r="C59" s="4" t="s">
        <v>23</v>
      </c>
      <c r="D59" s="31">
        <v>10675.749078866667</v>
      </c>
      <c r="E59" s="31">
        <v>13455.4</v>
      </c>
      <c r="F59" s="31">
        <v>0</v>
      </c>
      <c r="G59" s="31"/>
      <c r="H59" s="10"/>
      <c r="I59" s="10"/>
    </row>
    <row r="60" spans="1:9" ht="47.25" x14ac:dyDescent="0.25">
      <c r="A60" s="4"/>
      <c r="B60" s="5" t="s">
        <v>181</v>
      </c>
      <c r="C60" s="4" t="s">
        <v>23</v>
      </c>
      <c r="D60" s="31">
        <v>0</v>
      </c>
      <c r="E60" s="31">
        <v>9172.94</v>
      </c>
      <c r="F60" s="31">
        <v>0</v>
      </c>
      <c r="G60" s="31"/>
      <c r="H60" s="10"/>
      <c r="I60" s="10"/>
    </row>
    <row r="61" spans="1:9" ht="157.5" x14ac:dyDescent="0.25">
      <c r="A61" s="4" t="s">
        <v>207</v>
      </c>
      <c r="B61" s="43" t="s">
        <v>210</v>
      </c>
      <c r="C61" s="4" t="s">
        <v>23</v>
      </c>
      <c r="D61" s="31">
        <v>0</v>
      </c>
      <c r="E61" s="31">
        <v>0</v>
      </c>
      <c r="F61" s="31">
        <v>0</v>
      </c>
      <c r="G61" s="31"/>
      <c r="H61" s="10"/>
      <c r="I61" s="10"/>
    </row>
    <row r="62" spans="1:9" ht="141.75" x14ac:dyDescent="0.25">
      <c r="A62" s="4" t="s">
        <v>209</v>
      </c>
      <c r="B62" s="43" t="s">
        <v>211</v>
      </c>
      <c r="C62" s="4"/>
      <c r="D62" s="31"/>
      <c r="E62" s="31"/>
      <c r="F62" s="31"/>
      <c r="G62" s="31"/>
      <c r="H62" s="10"/>
      <c r="I62" s="10"/>
    </row>
    <row r="63" spans="1:9" ht="126" x14ac:dyDescent="0.25">
      <c r="A63" s="4" t="s">
        <v>208</v>
      </c>
      <c r="B63" s="43" t="s">
        <v>186</v>
      </c>
      <c r="C63" s="4"/>
      <c r="D63" s="33"/>
      <c r="E63" s="31"/>
      <c r="F63" s="31"/>
      <c r="G63" s="31"/>
      <c r="H63" s="10"/>
      <c r="I63" s="10"/>
    </row>
    <row r="64" spans="1:9" x14ac:dyDescent="0.25">
      <c r="A64" s="4"/>
      <c r="B64" s="5" t="s">
        <v>184</v>
      </c>
      <c r="C64" s="4" t="s">
        <v>23</v>
      </c>
      <c r="D64" s="31">
        <v>2042.8343091942502</v>
      </c>
      <c r="E64" s="31">
        <v>0</v>
      </c>
      <c r="F64" s="31">
        <v>0</v>
      </c>
      <c r="G64" s="31"/>
      <c r="H64" s="10"/>
      <c r="I64" s="10"/>
    </row>
    <row r="65" spans="1:9" ht="31.5" x14ac:dyDescent="0.25">
      <c r="A65" s="4"/>
      <c r="B65" s="5" t="s">
        <v>187</v>
      </c>
      <c r="C65" s="4" t="s">
        <v>23</v>
      </c>
      <c r="D65" s="31">
        <v>29081.521093460004</v>
      </c>
      <c r="E65" s="31">
        <v>0</v>
      </c>
      <c r="F65" s="31">
        <v>0</v>
      </c>
      <c r="G65" s="31"/>
      <c r="H65" s="10"/>
      <c r="I65" s="10"/>
    </row>
    <row r="67" spans="1:9" ht="44.25" customHeight="1" x14ac:dyDescent="0.25">
      <c r="A67" s="67" t="s">
        <v>9</v>
      </c>
      <c r="B67" s="67"/>
      <c r="C67" s="67"/>
      <c r="D67" s="67"/>
      <c r="E67" s="67"/>
      <c r="F67" s="67"/>
      <c r="G67" s="67"/>
      <c r="H67" s="67"/>
      <c r="I67" s="67"/>
    </row>
    <row r="69" spans="1:9" hidden="1" x14ac:dyDescent="0.25">
      <c r="A69" s="1" t="s">
        <v>133</v>
      </c>
      <c r="E69" s="1" t="s">
        <v>136</v>
      </c>
    </row>
    <row r="70" spans="1:9" hidden="1" x14ac:dyDescent="0.25"/>
    <row r="71" spans="1:9" hidden="1" x14ac:dyDescent="0.25">
      <c r="A71" s="1" t="s">
        <v>134</v>
      </c>
      <c r="E71" s="1" t="s">
        <v>137</v>
      </c>
    </row>
    <row r="72" spans="1:9" hidden="1" x14ac:dyDescent="0.25"/>
    <row r="73" spans="1:9" hidden="1" x14ac:dyDescent="0.25">
      <c r="A73" s="1" t="s">
        <v>135</v>
      </c>
      <c r="E73" s="1" t="s">
        <v>138</v>
      </c>
    </row>
  </sheetData>
  <mergeCells count="12">
    <mergeCell ref="A67:I67"/>
    <mergeCell ref="A9:I9"/>
    <mergeCell ref="A10:I10"/>
    <mergeCell ref="A11:I11"/>
    <mergeCell ref="A12:I12"/>
    <mergeCell ref="A13:I13"/>
    <mergeCell ref="A14:I14"/>
    <mergeCell ref="C16:C18"/>
    <mergeCell ref="A16:B18"/>
    <mergeCell ref="D16:I16"/>
    <mergeCell ref="D17:F17"/>
    <mergeCell ref="G17:I17"/>
  </mergeCells>
  <pageMargins left="0.70866141732283472" right="0" top="0" bottom="0" header="0.31496062992125984" footer="0.31496062992125984"/>
  <pageSetup paperSize="9" scale="52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5"/>
  <sheetViews>
    <sheetView topLeftCell="A43" zoomScale="90" zoomScaleNormal="90" workbookViewId="0">
      <selection activeCell="E18" sqref="E18"/>
    </sheetView>
  </sheetViews>
  <sheetFormatPr defaultRowHeight="15.75" x14ac:dyDescent="0.25"/>
  <cols>
    <col min="1" max="1" width="6.28515625" style="1" customWidth="1"/>
    <col min="2" max="2" width="39.28515625" style="1" customWidth="1"/>
    <col min="3" max="3" width="24.140625" style="1" customWidth="1"/>
    <col min="4" max="4" width="15.7109375" style="1" customWidth="1"/>
    <col min="5" max="5" width="19.140625" style="1" customWidth="1"/>
    <col min="6" max="16384" width="9.140625" style="1"/>
  </cols>
  <sheetData>
    <row r="1" spans="1:5" x14ac:dyDescent="0.25">
      <c r="D1" s="1" t="s">
        <v>42</v>
      </c>
    </row>
    <row r="2" spans="1:5" x14ac:dyDescent="0.25">
      <c r="D2" s="1" t="s">
        <v>1</v>
      </c>
    </row>
    <row r="3" spans="1:5" x14ac:dyDescent="0.25">
      <c r="D3" s="1" t="s">
        <v>2</v>
      </c>
    </row>
    <row r="4" spans="1:5" x14ac:dyDescent="0.25">
      <c r="D4" s="1" t="s">
        <v>3</v>
      </c>
    </row>
    <row r="6" spans="1:5" x14ac:dyDescent="0.25">
      <c r="D6" s="1" t="s">
        <v>4</v>
      </c>
    </row>
    <row r="9" spans="1:5" x14ac:dyDescent="0.25">
      <c r="A9" s="68" t="s">
        <v>132</v>
      </c>
      <c r="B9" s="68"/>
      <c r="C9" s="68"/>
      <c r="D9" s="68"/>
      <c r="E9" s="68"/>
    </row>
    <row r="11" spans="1:5" ht="94.5" x14ac:dyDescent="0.25">
      <c r="A11" s="80" t="s">
        <v>10</v>
      </c>
      <c r="B11" s="81"/>
      <c r="C11" s="30" t="s">
        <v>11</v>
      </c>
      <c r="D11" s="30" t="s">
        <v>43</v>
      </c>
      <c r="E11" s="30" t="s">
        <v>44</v>
      </c>
    </row>
    <row r="12" spans="1:5" ht="47.25" x14ac:dyDescent="0.25">
      <c r="A12" s="8">
        <v>1</v>
      </c>
      <c r="B12" s="5" t="s">
        <v>69</v>
      </c>
      <c r="C12" s="10"/>
      <c r="D12" s="10"/>
      <c r="E12" s="10"/>
    </row>
    <row r="13" spans="1:5" x14ac:dyDescent="0.25">
      <c r="A13" s="8"/>
      <c r="B13" s="5" t="s">
        <v>20</v>
      </c>
      <c r="C13" s="10">
        <v>15283195.75</v>
      </c>
      <c r="D13" s="10">
        <v>16108.29</v>
      </c>
      <c r="E13" s="10">
        <v>948.78</v>
      </c>
    </row>
    <row r="14" spans="1:5" x14ac:dyDescent="0.25">
      <c r="A14" s="8"/>
      <c r="B14" s="5" t="s">
        <v>21</v>
      </c>
      <c r="C14" s="10">
        <v>15283195.75</v>
      </c>
      <c r="D14" s="10">
        <v>16108.29</v>
      </c>
      <c r="E14" s="10">
        <v>948.78</v>
      </c>
    </row>
    <row r="15" spans="1:5" ht="47.25" x14ac:dyDescent="0.25">
      <c r="A15" s="8">
        <v>2</v>
      </c>
      <c r="B15" s="5" t="s">
        <v>70</v>
      </c>
      <c r="C15" s="10"/>
      <c r="D15" s="10"/>
      <c r="E15" s="10"/>
    </row>
    <row r="16" spans="1:5" ht="47.25" x14ac:dyDescent="0.25">
      <c r="A16" s="8">
        <v>3</v>
      </c>
      <c r="B16" s="5" t="s">
        <v>71</v>
      </c>
      <c r="C16" s="10"/>
      <c r="D16" s="10"/>
      <c r="E16" s="10"/>
    </row>
    <row r="17" spans="1:5" ht="31.5" x14ac:dyDescent="0.25">
      <c r="A17" s="8"/>
      <c r="B17" s="44" t="s">
        <v>188</v>
      </c>
      <c r="C17" s="10"/>
      <c r="D17" s="10"/>
      <c r="E17" s="10"/>
    </row>
    <row r="18" spans="1:5" ht="78.75" x14ac:dyDescent="0.25">
      <c r="A18" s="8"/>
      <c r="B18" s="45" t="s">
        <v>156</v>
      </c>
      <c r="C18" s="10">
        <f t="shared" ref="C18:C24" si="0">ROUND(D18*E18,2)</f>
        <v>8346728.7300000004</v>
      </c>
      <c r="D18" s="46">
        <v>1044</v>
      </c>
      <c r="E18" s="10">
        <v>7994.9508926828639</v>
      </c>
    </row>
    <row r="19" spans="1:5" ht="78.75" x14ac:dyDescent="0.25">
      <c r="A19" s="8"/>
      <c r="B19" s="45" t="s">
        <v>157</v>
      </c>
      <c r="C19" s="10">
        <f t="shared" si="0"/>
        <v>7210474.5800000001</v>
      </c>
      <c r="D19" s="46">
        <v>624</v>
      </c>
      <c r="E19" s="10">
        <v>11555.247718817784</v>
      </c>
    </row>
    <row r="20" spans="1:5" ht="78.75" x14ac:dyDescent="0.25">
      <c r="A20" s="8"/>
      <c r="B20" s="45" t="s">
        <v>158</v>
      </c>
      <c r="C20" s="10">
        <f t="shared" si="0"/>
        <v>7182196.7599999998</v>
      </c>
      <c r="D20" s="46">
        <v>957</v>
      </c>
      <c r="E20" s="10">
        <v>7504.9077937643679</v>
      </c>
    </row>
    <row r="21" spans="1:5" ht="63" x14ac:dyDescent="0.25">
      <c r="A21" s="8"/>
      <c r="B21" s="45" t="s">
        <v>159</v>
      </c>
      <c r="C21" s="10">
        <f t="shared" si="0"/>
        <v>3936849.45</v>
      </c>
      <c r="D21" s="46">
        <v>346</v>
      </c>
      <c r="E21" s="10">
        <v>11378.177614605493</v>
      </c>
    </row>
    <row r="22" spans="1:5" ht="94.5" x14ac:dyDescent="0.25">
      <c r="A22" s="8"/>
      <c r="B22" s="45" t="s">
        <v>160</v>
      </c>
      <c r="C22" s="10">
        <f t="shared" si="0"/>
        <v>546860.68999999994</v>
      </c>
      <c r="D22" s="46">
        <v>45</v>
      </c>
      <c r="E22" s="10">
        <v>12152.459745918521</v>
      </c>
    </row>
    <row r="23" spans="1:5" ht="94.5" x14ac:dyDescent="0.25">
      <c r="A23" s="8"/>
      <c r="B23" s="45" t="s">
        <v>161</v>
      </c>
      <c r="C23" s="10">
        <f t="shared" si="0"/>
        <v>424397.12</v>
      </c>
      <c r="D23" s="46">
        <v>23</v>
      </c>
      <c r="E23" s="10">
        <v>18452.048528289433</v>
      </c>
    </row>
    <row r="24" spans="1:5" ht="94.5" x14ac:dyDescent="0.25">
      <c r="A24" s="8"/>
      <c r="B24" s="45" t="s">
        <v>162</v>
      </c>
      <c r="C24" s="10">
        <f t="shared" si="0"/>
        <v>423217.31</v>
      </c>
      <c r="D24" s="46">
        <v>57</v>
      </c>
      <c r="E24" s="10">
        <v>7424.8650384333323</v>
      </c>
    </row>
    <row r="25" spans="1:5" ht="31.5" x14ac:dyDescent="0.25">
      <c r="A25" s="8"/>
      <c r="B25" s="44" t="s">
        <v>189</v>
      </c>
      <c r="C25" s="10"/>
      <c r="D25" s="46"/>
      <c r="E25" s="10"/>
    </row>
    <row r="26" spans="1:5" ht="78.75" x14ac:dyDescent="0.25">
      <c r="A26" s="8"/>
      <c r="B26" s="45" t="s">
        <v>156</v>
      </c>
      <c r="C26" s="10">
        <f>ROUND(D26*E26,2)</f>
        <v>1824590.8</v>
      </c>
      <c r="D26" s="46">
        <v>479</v>
      </c>
      <c r="E26" s="10">
        <v>3809.1666054594025</v>
      </c>
    </row>
    <row r="27" spans="1:5" ht="78.75" x14ac:dyDescent="0.25">
      <c r="A27" s="8"/>
      <c r="B27" s="45" t="s">
        <v>157</v>
      </c>
      <c r="C27" s="10">
        <f>ROUND(D27*E27,2)</f>
        <v>1594335.37</v>
      </c>
      <c r="D27" s="46">
        <v>151</v>
      </c>
      <c r="E27" s="10">
        <v>10558.512415938947</v>
      </c>
    </row>
    <row r="28" spans="1:5" ht="78.75" x14ac:dyDescent="0.25">
      <c r="A28" s="8"/>
      <c r="B28" s="45" t="s">
        <v>165</v>
      </c>
      <c r="C28" s="10">
        <f>ROUND(D28*E28,2)</f>
        <v>163349.21</v>
      </c>
      <c r="D28" s="46">
        <v>230</v>
      </c>
      <c r="E28" s="10">
        <v>710.21397522996745</v>
      </c>
    </row>
    <row r="29" spans="1:5" ht="94.5" x14ac:dyDescent="0.25">
      <c r="A29" s="8"/>
      <c r="B29" s="45" t="s">
        <v>160</v>
      </c>
      <c r="C29" s="10">
        <f>ROUND(D29*E29,2)</f>
        <v>560516.46</v>
      </c>
      <c r="D29" s="46">
        <v>22.5</v>
      </c>
      <c r="E29" s="10">
        <v>24911.842445786864</v>
      </c>
    </row>
    <row r="30" spans="1:5" ht="94.5" x14ac:dyDescent="0.25">
      <c r="A30" s="8"/>
      <c r="B30" s="45" t="s">
        <v>166</v>
      </c>
      <c r="C30" s="10">
        <f>ROUND(D30*E30,2)</f>
        <v>764790.9</v>
      </c>
      <c r="D30" s="46">
        <v>30</v>
      </c>
      <c r="E30" s="10">
        <v>25493.029844846671</v>
      </c>
    </row>
    <row r="31" spans="1:5" ht="31.5" x14ac:dyDescent="0.25">
      <c r="A31" s="8"/>
      <c r="B31" s="44" t="s">
        <v>190</v>
      </c>
      <c r="C31" s="10"/>
      <c r="D31" s="46"/>
      <c r="E31" s="10"/>
    </row>
    <row r="32" spans="1:5" ht="63" x14ac:dyDescent="0.25">
      <c r="A32" s="8"/>
      <c r="B32" s="45" t="s">
        <v>168</v>
      </c>
      <c r="C32" s="10">
        <f>ROUND(D32*E32,2)</f>
        <v>238022.3</v>
      </c>
      <c r="D32" s="46">
        <v>5</v>
      </c>
      <c r="E32" s="10">
        <v>47604.460611708018</v>
      </c>
    </row>
    <row r="33" spans="1:5" ht="63" x14ac:dyDescent="0.25">
      <c r="A33" s="8"/>
      <c r="B33" s="45" t="s">
        <v>169</v>
      </c>
      <c r="C33" s="10">
        <f>ROUND(D33*E33,2)</f>
        <v>749989.68</v>
      </c>
      <c r="D33" s="46">
        <v>46.7</v>
      </c>
      <c r="E33" s="10">
        <v>16059.736205880745</v>
      </c>
    </row>
    <row r="34" spans="1:5" ht="63" x14ac:dyDescent="0.25">
      <c r="A34" s="8"/>
      <c r="B34" s="45" t="s">
        <v>170</v>
      </c>
      <c r="C34" s="10">
        <f>ROUND(D34*E34,2)</f>
        <v>630602.85</v>
      </c>
      <c r="D34" s="46">
        <v>15</v>
      </c>
      <c r="E34" s="10">
        <v>42040.190271273488</v>
      </c>
    </row>
    <row r="35" spans="1:5" ht="31.5" x14ac:dyDescent="0.25">
      <c r="A35" s="8"/>
      <c r="B35" s="44" t="s">
        <v>191</v>
      </c>
      <c r="C35" s="10"/>
      <c r="D35" s="46"/>
      <c r="E35" s="10"/>
    </row>
    <row r="36" spans="1:5" ht="63" x14ac:dyDescent="0.25">
      <c r="A36" s="8"/>
      <c r="B36" s="45" t="s">
        <v>169</v>
      </c>
      <c r="C36" s="10">
        <f>ROUND(D36*E36,2)</f>
        <v>983462.78</v>
      </c>
      <c r="D36" s="46">
        <v>21</v>
      </c>
      <c r="E36" s="10">
        <v>46831.561017557869</v>
      </c>
    </row>
    <row r="37" spans="1:5" ht="63" x14ac:dyDescent="0.25">
      <c r="A37" s="8"/>
      <c r="B37" s="45" t="s">
        <v>170</v>
      </c>
      <c r="C37" s="10">
        <f>ROUND(D37*E37,2)</f>
        <v>429751.11</v>
      </c>
      <c r="D37" s="46">
        <v>205</v>
      </c>
      <c r="E37" s="10">
        <v>2096.3468772201791</v>
      </c>
    </row>
    <row r="38" spans="1:5" ht="63" x14ac:dyDescent="0.25">
      <c r="A38" s="8"/>
      <c r="B38" s="44" t="s">
        <v>73</v>
      </c>
      <c r="C38" s="10"/>
      <c r="D38" s="10"/>
      <c r="E38" s="10"/>
    </row>
    <row r="39" spans="1:5" ht="47.25" x14ac:dyDescent="0.25">
      <c r="A39" s="8"/>
      <c r="B39" s="5" t="s">
        <v>175</v>
      </c>
      <c r="C39" s="10">
        <f t="shared" ref="C39:C46" si="1">ROUND(D39*E39,2)</f>
        <v>345442.16</v>
      </c>
      <c r="D39" s="10">
        <v>31</v>
      </c>
      <c r="E39" s="10">
        <v>11143.295429492624</v>
      </c>
    </row>
    <row r="40" spans="1:5" ht="47.25" x14ac:dyDescent="0.25">
      <c r="A40" s="8"/>
      <c r="B40" s="5" t="s">
        <v>176</v>
      </c>
      <c r="C40" s="10">
        <f t="shared" si="1"/>
        <v>1030848.55</v>
      </c>
      <c r="D40" s="10">
        <v>146.32000000000002</v>
      </c>
      <c r="E40" s="10">
        <v>7045.1650616091165</v>
      </c>
    </row>
    <row r="41" spans="1:5" ht="47.25" x14ac:dyDescent="0.25">
      <c r="A41" s="8"/>
      <c r="B41" s="5" t="s">
        <v>177</v>
      </c>
      <c r="C41" s="10">
        <f t="shared" si="1"/>
        <v>2479116.12</v>
      </c>
      <c r="D41" s="10">
        <v>758.04999999999984</v>
      </c>
      <c r="E41" s="10">
        <v>3270.3860206967734</v>
      </c>
    </row>
    <row r="42" spans="1:5" ht="47.25" x14ac:dyDescent="0.25">
      <c r="A42" s="8"/>
      <c r="B42" s="5" t="s">
        <v>178</v>
      </c>
      <c r="C42" s="10">
        <f t="shared" si="1"/>
        <v>856838.25</v>
      </c>
      <c r="D42" s="10">
        <v>449.5</v>
      </c>
      <c r="E42" s="10">
        <v>1906.2030134019931</v>
      </c>
    </row>
    <row r="43" spans="1:5" ht="63" x14ac:dyDescent="0.25">
      <c r="A43" s="8"/>
      <c r="B43" s="5" t="s">
        <v>179</v>
      </c>
      <c r="C43" s="10">
        <f t="shared" si="1"/>
        <v>496422.33</v>
      </c>
      <c r="D43" s="10">
        <v>46.5</v>
      </c>
      <c r="E43" s="10">
        <v>10675.749078866667</v>
      </c>
    </row>
    <row r="44" spans="1:5" ht="63" x14ac:dyDescent="0.25">
      <c r="A44" s="8"/>
      <c r="B44" s="44" t="s">
        <v>192</v>
      </c>
      <c r="C44" s="10"/>
      <c r="D44" s="10"/>
      <c r="E44" s="10"/>
    </row>
    <row r="45" spans="1:5" ht="31.5" x14ac:dyDescent="0.25">
      <c r="A45" s="8"/>
      <c r="B45" s="5" t="s">
        <v>203</v>
      </c>
      <c r="C45" s="10">
        <f t="shared" si="1"/>
        <v>817133.72</v>
      </c>
      <c r="D45" s="10">
        <v>400</v>
      </c>
      <c r="E45" s="10">
        <v>2042.8343091942502</v>
      </c>
    </row>
    <row r="46" spans="1:5" ht="47.25" x14ac:dyDescent="0.25">
      <c r="A46" s="8"/>
      <c r="B46" s="5" t="s">
        <v>204</v>
      </c>
      <c r="C46" s="10">
        <f t="shared" si="1"/>
        <v>436222.82</v>
      </c>
      <c r="D46" s="10">
        <v>15</v>
      </c>
      <c r="E46" s="10">
        <v>29081.521093460004</v>
      </c>
    </row>
    <row r="47" spans="1:5" ht="31.5" x14ac:dyDescent="0.25">
      <c r="A47" s="8"/>
      <c r="B47" s="44" t="s">
        <v>72</v>
      </c>
      <c r="C47" s="10">
        <v>0</v>
      </c>
      <c r="D47" s="10">
        <v>0</v>
      </c>
      <c r="E47" s="10">
        <v>0</v>
      </c>
    </row>
    <row r="48" spans="1:5" ht="47.25" x14ac:dyDescent="0.25">
      <c r="A48" s="8"/>
      <c r="B48" s="44" t="s">
        <v>74</v>
      </c>
      <c r="C48" s="10">
        <v>0</v>
      </c>
      <c r="D48" s="10">
        <v>0</v>
      </c>
      <c r="E48" s="10">
        <v>0</v>
      </c>
    </row>
    <row r="49" spans="1:5" ht="47.25" x14ac:dyDescent="0.25">
      <c r="A49" s="8">
        <v>4</v>
      </c>
      <c r="B49" s="5" t="s">
        <v>75</v>
      </c>
      <c r="C49" s="10"/>
      <c r="D49" s="10"/>
      <c r="E49" s="10"/>
    </row>
    <row r="50" spans="1:5" x14ac:dyDescent="0.25">
      <c r="A50" s="8"/>
      <c r="B50" s="5" t="s">
        <v>20</v>
      </c>
      <c r="C50" s="10">
        <v>41429703.350000001</v>
      </c>
      <c r="D50" s="10">
        <v>16108.29</v>
      </c>
      <c r="E50" s="10">
        <v>2571.9499999999998</v>
      </c>
    </row>
    <row r="51" spans="1:5" x14ac:dyDescent="0.25">
      <c r="A51" s="8"/>
      <c r="B51" s="5" t="s">
        <v>21</v>
      </c>
      <c r="C51" s="10">
        <v>41429703.350000001</v>
      </c>
      <c r="D51" s="10">
        <v>16108.29</v>
      </c>
      <c r="E51" s="10">
        <v>2571.9499999999998</v>
      </c>
    </row>
    <row r="52" spans="1:5" ht="78.75" x14ac:dyDescent="0.25">
      <c r="A52" s="8">
        <v>5</v>
      </c>
      <c r="B52" s="5" t="s">
        <v>76</v>
      </c>
      <c r="C52" s="10"/>
      <c r="D52" s="10"/>
      <c r="E52" s="10"/>
    </row>
    <row r="53" spans="1:5" x14ac:dyDescent="0.25">
      <c r="A53" s="8"/>
      <c r="B53" s="5" t="s">
        <v>20</v>
      </c>
      <c r="C53" s="10">
        <v>0</v>
      </c>
      <c r="D53" s="10">
        <v>0</v>
      </c>
      <c r="E53" s="10">
        <v>0</v>
      </c>
    </row>
    <row r="54" spans="1:5" x14ac:dyDescent="0.25">
      <c r="A54" s="8"/>
      <c r="B54" s="5" t="s">
        <v>21</v>
      </c>
      <c r="C54" s="10">
        <v>0</v>
      </c>
      <c r="D54" s="10">
        <v>0</v>
      </c>
      <c r="E54" s="10">
        <v>0</v>
      </c>
    </row>
    <row r="55" spans="1:5" ht="157.5" x14ac:dyDescent="0.25">
      <c r="A55" s="8" t="s">
        <v>77</v>
      </c>
      <c r="B55" s="5" t="s">
        <v>78</v>
      </c>
      <c r="C55" s="10"/>
      <c r="D55" s="10"/>
      <c r="E55" s="10"/>
    </row>
    <row r="56" spans="1:5" x14ac:dyDescent="0.25">
      <c r="A56" s="8"/>
      <c r="B56" s="5" t="s">
        <v>20</v>
      </c>
      <c r="C56" s="10">
        <v>0</v>
      </c>
      <c r="D56" s="10">
        <v>0</v>
      </c>
      <c r="E56" s="10">
        <v>0</v>
      </c>
    </row>
    <row r="57" spans="1:5" x14ac:dyDescent="0.25">
      <c r="A57" s="8"/>
      <c r="B57" s="5" t="s">
        <v>21</v>
      </c>
      <c r="C57" s="10">
        <v>0</v>
      </c>
      <c r="D57" s="10">
        <v>0</v>
      </c>
      <c r="E57" s="10">
        <v>0</v>
      </c>
    </row>
    <row r="58" spans="1:5" x14ac:dyDescent="0.25">
      <c r="B58" s="29"/>
    </row>
    <row r="59" spans="1:5" ht="45" customHeight="1" x14ac:dyDescent="0.25">
      <c r="A59" s="67" t="s">
        <v>129</v>
      </c>
      <c r="B59" s="82"/>
      <c r="C59" s="82"/>
      <c r="D59" s="82"/>
      <c r="E59" s="82"/>
    </row>
    <row r="61" spans="1:5" hidden="1" x14ac:dyDescent="0.25">
      <c r="A61" s="1" t="s">
        <v>133</v>
      </c>
      <c r="E61" s="1" t="s">
        <v>136</v>
      </c>
    </row>
    <row r="62" spans="1:5" hidden="1" x14ac:dyDescent="0.25"/>
    <row r="63" spans="1:5" hidden="1" x14ac:dyDescent="0.25">
      <c r="A63" s="1" t="s">
        <v>134</v>
      </c>
      <c r="E63" s="1" t="s">
        <v>137</v>
      </c>
    </row>
    <row r="64" spans="1:5" hidden="1" x14ac:dyDescent="0.25"/>
    <row r="65" spans="1:5" hidden="1" x14ac:dyDescent="0.25">
      <c r="A65" s="1" t="s">
        <v>135</v>
      </c>
      <c r="E65" s="1" t="s">
        <v>138</v>
      </c>
    </row>
  </sheetData>
  <mergeCells count="3">
    <mergeCell ref="A9:E9"/>
    <mergeCell ref="A11:B11"/>
    <mergeCell ref="A59:E59"/>
  </mergeCells>
  <printOptions horizontalCentered="1"/>
  <pageMargins left="0.70866141732283472" right="0" top="0.19685039370078741" bottom="0.19685039370078741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0"/>
  <sheetViews>
    <sheetView topLeftCell="A4" zoomScale="90" zoomScaleNormal="90" workbookViewId="0">
      <selection activeCell="B42" sqref="B42:B43"/>
    </sheetView>
  </sheetViews>
  <sheetFormatPr defaultRowHeight="15.75" x14ac:dyDescent="0.25"/>
  <cols>
    <col min="1" max="1" width="6.28515625" style="1" customWidth="1"/>
    <col min="2" max="2" width="39.28515625" style="1" customWidth="1"/>
    <col min="3" max="3" width="24.140625" style="1" customWidth="1"/>
    <col min="4" max="4" width="15.7109375" style="1" customWidth="1"/>
    <col min="5" max="5" width="19.140625" style="1" customWidth="1"/>
    <col min="6" max="16384" width="9.140625" style="1"/>
  </cols>
  <sheetData>
    <row r="1" spans="1:5" x14ac:dyDescent="0.25">
      <c r="D1" s="1" t="s">
        <v>42</v>
      </c>
    </row>
    <row r="2" spans="1:5" x14ac:dyDescent="0.25">
      <c r="D2" s="1" t="s">
        <v>1</v>
      </c>
    </row>
    <row r="3" spans="1:5" x14ac:dyDescent="0.25">
      <c r="D3" s="1" t="s">
        <v>2</v>
      </c>
    </row>
    <row r="4" spans="1:5" x14ac:dyDescent="0.25">
      <c r="D4" s="1" t="s">
        <v>3</v>
      </c>
    </row>
    <row r="6" spans="1:5" x14ac:dyDescent="0.25">
      <c r="D6" s="1" t="s">
        <v>4</v>
      </c>
    </row>
    <row r="9" spans="1:5" x14ac:dyDescent="0.25">
      <c r="A9" s="68" t="s">
        <v>200</v>
      </c>
      <c r="B9" s="68"/>
      <c r="C9" s="68"/>
      <c r="D9" s="68"/>
      <c r="E9" s="68"/>
    </row>
    <row r="11" spans="1:5" ht="94.5" x14ac:dyDescent="0.25">
      <c r="A11" s="80" t="s">
        <v>10</v>
      </c>
      <c r="B11" s="81"/>
      <c r="C11" s="3" t="s">
        <v>11</v>
      </c>
      <c r="D11" s="3" t="s">
        <v>43</v>
      </c>
      <c r="E11" s="3" t="s">
        <v>44</v>
      </c>
    </row>
    <row r="12" spans="1:5" ht="47.25" x14ac:dyDescent="0.25">
      <c r="A12" s="8">
        <v>1</v>
      </c>
      <c r="B12" s="5" t="s">
        <v>69</v>
      </c>
      <c r="C12" s="10"/>
      <c r="D12" s="10"/>
      <c r="E12" s="10"/>
    </row>
    <row r="13" spans="1:5" x14ac:dyDescent="0.25">
      <c r="A13" s="8"/>
      <c r="B13" s="5" t="s">
        <v>20</v>
      </c>
      <c r="C13" s="10">
        <v>1179663.48</v>
      </c>
      <c r="D13" s="10">
        <v>6265.35</v>
      </c>
      <c r="E13" s="10">
        <v>188.28</v>
      </c>
    </row>
    <row r="14" spans="1:5" x14ac:dyDescent="0.25">
      <c r="A14" s="8"/>
      <c r="B14" s="5" t="s">
        <v>21</v>
      </c>
      <c r="C14" s="10">
        <v>1179663.48</v>
      </c>
      <c r="D14" s="10">
        <v>6265.35</v>
      </c>
      <c r="E14" s="10">
        <v>188.28</v>
      </c>
    </row>
    <row r="15" spans="1:5" ht="47.25" x14ac:dyDescent="0.25">
      <c r="A15" s="8">
        <v>2</v>
      </c>
      <c r="B15" s="5" t="s">
        <v>70</v>
      </c>
      <c r="C15" s="10"/>
      <c r="D15" s="10"/>
      <c r="E15" s="10"/>
    </row>
    <row r="16" spans="1:5" ht="47.25" x14ac:dyDescent="0.25">
      <c r="A16" s="8">
        <v>3</v>
      </c>
      <c r="B16" s="5" t="s">
        <v>71</v>
      </c>
      <c r="C16" s="10"/>
      <c r="D16" s="10"/>
      <c r="E16" s="10"/>
    </row>
    <row r="17" spans="1:5" ht="31.5" x14ac:dyDescent="0.25">
      <c r="A17" s="8"/>
      <c r="B17" s="44" t="s">
        <v>188</v>
      </c>
      <c r="C17" s="10"/>
      <c r="D17" s="10"/>
      <c r="E17" s="10"/>
    </row>
    <row r="18" spans="1:5" ht="78.75" x14ac:dyDescent="0.25">
      <c r="A18" s="8"/>
      <c r="B18" s="45" t="s">
        <v>193</v>
      </c>
      <c r="C18" s="10">
        <f>ROUND(D18*E18,2)</f>
        <v>1098124.94</v>
      </c>
      <c r="D18" s="46">
        <v>387</v>
      </c>
      <c r="E18" s="10">
        <v>2837.5321372015837</v>
      </c>
    </row>
    <row r="19" spans="1:5" ht="78.75" x14ac:dyDescent="0.25">
      <c r="A19" s="8"/>
      <c r="B19" s="45" t="s">
        <v>157</v>
      </c>
      <c r="C19" s="10">
        <f t="shared" ref="C19:C41" si="0">ROUND(D19*E19,2)</f>
        <v>1805572.32</v>
      </c>
      <c r="D19" s="46">
        <v>796</v>
      </c>
      <c r="E19" s="10">
        <v>2268.3069304247801</v>
      </c>
    </row>
    <row r="20" spans="1:5" ht="63" x14ac:dyDescent="0.25">
      <c r="A20" s="8"/>
      <c r="B20" s="45" t="s">
        <v>194</v>
      </c>
      <c r="C20" s="10">
        <f t="shared" si="0"/>
        <v>848705.99</v>
      </c>
      <c r="D20" s="46">
        <v>270</v>
      </c>
      <c r="E20" s="10">
        <v>3143.3555345988898</v>
      </c>
    </row>
    <row r="21" spans="1:5" ht="63" x14ac:dyDescent="0.25">
      <c r="A21" s="8"/>
      <c r="B21" s="45" t="s">
        <v>195</v>
      </c>
      <c r="C21" s="10">
        <f t="shared" si="0"/>
        <v>996942.59</v>
      </c>
      <c r="D21" s="46">
        <v>350</v>
      </c>
      <c r="E21" s="10">
        <v>2848.4073992031435</v>
      </c>
    </row>
    <row r="22" spans="1:5" ht="94.5" x14ac:dyDescent="0.25">
      <c r="A22" s="8"/>
      <c r="B22" s="45" t="s">
        <v>196</v>
      </c>
      <c r="C22" s="10">
        <f t="shared" si="0"/>
        <v>44073.22</v>
      </c>
      <c r="D22" s="46">
        <v>30</v>
      </c>
      <c r="E22" s="10">
        <v>1469.1074373003596</v>
      </c>
    </row>
    <row r="23" spans="1:5" ht="31.5" x14ac:dyDescent="0.25">
      <c r="A23" s="8"/>
      <c r="B23" s="44" t="s">
        <v>189</v>
      </c>
      <c r="C23" s="10"/>
      <c r="D23" s="10"/>
      <c r="E23" s="10"/>
    </row>
    <row r="24" spans="1:5" ht="78.75" x14ac:dyDescent="0.25">
      <c r="A24" s="8"/>
      <c r="B24" s="45" t="s">
        <v>193</v>
      </c>
      <c r="C24" s="10">
        <f t="shared" si="0"/>
        <v>1048819.71</v>
      </c>
      <c r="D24" s="10">
        <v>205</v>
      </c>
      <c r="E24" s="10">
        <v>5116.1936964239057</v>
      </c>
    </row>
    <row r="25" spans="1:5" ht="78.75" x14ac:dyDescent="0.25">
      <c r="A25" s="8"/>
      <c r="B25" s="45" t="s">
        <v>157</v>
      </c>
      <c r="C25" s="10">
        <f t="shared" si="0"/>
        <v>205587.97</v>
      </c>
      <c r="D25" s="10">
        <v>252</v>
      </c>
      <c r="E25" s="10">
        <v>815.82526606642784</v>
      </c>
    </row>
    <row r="26" spans="1:5" ht="78.75" x14ac:dyDescent="0.25">
      <c r="A26" s="8"/>
      <c r="B26" s="45" t="s">
        <v>197</v>
      </c>
      <c r="C26" s="10">
        <f t="shared" si="0"/>
        <v>90736.92</v>
      </c>
      <c r="D26" s="10">
        <v>150</v>
      </c>
      <c r="E26" s="10">
        <v>604.9127722953333</v>
      </c>
    </row>
    <row r="27" spans="1:5" ht="94.5" x14ac:dyDescent="0.25">
      <c r="A27" s="8"/>
      <c r="B27" s="45" t="s">
        <v>196</v>
      </c>
      <c r="C27" s="10">
        <f t="shared" si="0"/>
        <v>115037.77</v>
      </c>
      <c r="D27" s="10">
        <v>16</v>
      </c>
      <c r="E27" s="10">
        <v>7189.860730354244</v>
      </c>
    </row>
    <row r="28" spans="1:5" ht="31.5" x14ac:dyDescent="0.25">
      <c r="A28" s="8"/>
      <c r="B28" s="44" t="s">
        <v>190</v>
      </c>
      <c r="C28" s="10"/>
      <c r="D28" s="10"/>
      <c r="E28" s="10"/>
    </row>
    <row r="29" spans="1:5" ht="63" x14ac:dyDescent="0.25">
      <c r="A29" s="8"/>
      <c r="B29" s="45" t="s">
        <v>198</v>
      </c>
      <c r="C29" s="10">
        <f t="shared" si="0"/>
        <v>111281.54</v>
      </c>
      <c r="D29" s="46">
        <v>218.5</v>
      </c>
      <c r="E29" s="10">
        <v>509.29764627667493</v>
      </c>
    </row>
    <row r="30" spans="1:5" ht="63" x14ac:dyDescent="0.25">
      <c r="A30" s="8"/>
      <c r="B30" s="45" t="s">
        <v>199</v>
      </c>
      <c r="C30" s="10">
        <f t="shared" si="0"/>
        <v>167038.91</v>
      </c>
      <c r="D30" s="46">
        <v>140</v>
      </c>
      <c r="E30" s="10">
        <v>1193.1350461439592</v>
      </c>
    </row>
    <row r="31" spans="1:5" ht="63" x14ac:dyDescent="0.25">
      <c r="A31" s="8"/>
      <c r="B31" s="45" t="s">
        <v>169</v>
      </c>
      <c r="C31" s="10">
        <f t="shared" si="0"/>
        <v>2312943.62</v>
      </c>
      <c r="D31" s="46">
        <v>322.7</v>
      </c>
      <c r="E31" s="10">
        <v>7167.4732628097308</v>
      </c>
    </row>
    <row r="32" spans="1:5" ht="63" x14ac:dyDescent="0.25">
      <c r="A32" s="8"/>
      <c r="B32" s="45" t="s">
        <v>170</v>
      </c>
      <c r="C32" s="10">
        <f t="shared" si="0"/>
        <v>1078195.71</v>
      </c>
      <c r="D32" s="46">
        <v>195</v>
      </c>
      <c r="E32" s="10">
        <v>5529.2087447363156</v>
      </c>
    </row>
    <row r="33" spans="1:5" ht="31.5" x14ac:dyDescent="0.25">
      <c r="A33" s="8"/>
      <c r="B33" s="44" t="s">
        <v>191</v>
      </c>
      <c r="C33" s="10"/>
      <c r="D33" s="10"/>
      <c r="E33" s="10"/>
    </row>
    <row r="34" spans="1:5" ht="63" x14ac:dyDescent="0.25">
      <c r="A34" s="8"/>
      <c r="B34" s="45" t="s">
        <v>169</v>
      </c>
      <c r="C34" s="10">
        <f t="shared" si="0"/>
        <v>333295.53999999998</v>
      </c>
      <c r="D34" s="10">
        <v>136</v>
      </c>
      <c r="E34" s="10">
        <v>2450.7025186258807</v>
      </c>
    </row>
    <row r="35" spans="1:5" ht="63" x14ac:dyDescent="0.25">
      <c r="A35" s="8"/>
      <c r="B35" s="45" t="s">
        <v>170</v>
      </c>
      <c r="C35" s="10">
        <f t="shared" si="0"/>
        <v>190581.87</v>
      </c>
      <c r="D35" s="10">
        <v>181</v>
      </c>
      <c r="E35" s="10">
        <v>1052.9384938671544</v>
      </c>
    </row>
    <row r="36" spans="1:5" ht="63" x14ac:dyDescent="0.25">
      <c r="A36" s="8"/>
      <c r="B36" s="44" t="s">
        <v>73</v>
      </c>
      <c r="C36" s="10"/>
      <c r="D36" s="10"/>
      <c r="E36" s="10"/>
    </row>
    <row r="37" spans="1:5" ht="47.25" x14ac:dyDescent="0.25">
      <c r="A37" s="8"/>
      <c r="B37" s="45" t="s">
        <v>176</v>
      </c>
      <c r="C37" s="10">
        <f t="shared" si="0"/>
        <v>537442.74</v>
      </c>
      <c r="D37" s="10">
        <v>58.59</v>
      </c>
      <c r="E37" s="10">
        <v>9172.9431877757124</v>
      </c>
    </row>
    <row r="38" spans="1:5" ht="47.25" x14ac:dyDescent="0.25">
      <c r="A38" s="8"/>
      <c r="B38" s="45" t="s">
        <v>177</v>
      </c>
      <c r="C38" s="10">
        <f t="shared" si="0"/>
        <v>1505596.95</v>
      </c>
      <c r="D38" s="10">
        <v>381.3</v>
      </c>
      <c r="E38" s="10">
        <v>3948.5889125684871</v>
      </c>
    </row>
    <row r="39" spans="1:5" ht="47.25" x14ac:dyDescent="0.25">
      <c r="A39" s="8"/>
      <c r="B39" s="45" t="s">
        <v>201</v>
      </c>
      <c r="C39" s="10">
        <f t="shared" si="0"/>
        <v>1633428.2</v>
      </c>
      <c r="D39" s="10">
        <v>190.65</v>
      </c>
      <c r="E39" s="10">
        <v>8567.6800265476977</v>
      </c>
    </row>
    <row r="40" spans="1:5" ht="63" x14ac:dyDescent="0.25">
      <c r="A40" s="8"/>
      <c r="B40" s="45" t="s">
        <v>179</v>
      </c>
      <c r="C40" s="10">
        <f t="shared" si="0"/>
        <v>312838.07</v>
      </c>
      <c r="D40" s="10">
        <v>23.25</v>
      </c>
      <c r="E40" s="10">
        <v>13455.40084253165</v>
      </c>
    </row>
    <row r="41" spans="1:5" ht="63" x14ac:dyDescent="0.25">
      <c r="A41" s="8"/>
      <c r="B41" s="45" t="s">
        <v>202</v>
      </c>
      <c r="C41" s="10">
        <f t="shared" si="0"/>
        <v>537442.74</v>
      </c>
      <c r="D41" s="10">
        <v>58.59</v>
      </c>
      <c r="E41" s="10">
        <v>9172.9431877757124</v>
      </c>
    </row>
    <row r="42" spans="1:5" ht="31.5" x14ac:dyDescent="0.25">
      <c r="A42" s="8"/>
      <c r="B42" s="44" t="s">
        <v>72</v>
      </c>
      <c r="C42" s="10">
        <v>0</v>
      </c>
      <c r="D42" s="10">
        <v>0</v>
      </c>
      <c r="E42" s="10">
        <v>0</v>
      </c>
    </row>
    <row r="43" spans="1:5" ht="47.25" x14ac:dyDescent="0.25">
      <c r="A43" s="8"/>
      <c r="B43" s="44" t="s">
        <v>74</v>
      </c>
      <c r="C43" s="10">
        <v>0</v>
      </c>
      <c r="D43" s="10">
        <v>0</v>
      </c>
      <c r="E43" s="10">
        <v>0</v>
      </c>
    </row>
    <row r="44" spans="1:5" ht="47.25" x14ac:dyDescent="0.25">
      <c r="A44" s="8">
        <v>4</v>
      </c>
      <c r="B44" s="5" t="s">
        <v>75</v>
      </c>
      <c r="C44" s="10"/>
      <c r="D44" s="10"/>
      <c r="E44" s="10"/>
    </row>
    <row r="45" spans="1:5" x14ac:dyDescent="0.25">
      <c r="A45" s="8"/>
      <c r="B45" s="5" t="s">
        <v>20</v>
      </c>
      <c r="C45" s="10">
        <v>3197833.02</v>
      </c>
      <c r="D45" s="10">
        <v>6265.35</v>
      </c>
      <c r="E45" s="10">
        <v>510.4</v>
      </c>
    </row>
    <row r="46" spans="1:5" x14ac:dyDescent="0.25">
      <c r="A46" s="8"/>
      <c r="B46" s="5" t="s">
        <v>21</v>
      </c>
      <c r="C46" s="10">
        <v>3197833.02</v>
      </c>
      <c r="D46" s="10">
        <v>6265.35</v>
      </c>
      <c r="E46" s="10">
        <v>510.4</v>
      </c>
    </row>
    <row r="47" spans="1:5" ht="78.75" x14ac:dyDescent="0.25">
      <c r="A47" s="8">
        <v>5</v>
      </c>
      <c r="B47" s="5" t="s">
        <v>76</v>
      </c>
      <c r="C47" s="10"/>
      <c r="D47" s="10"/>
      <c r="E47" s="10"/>
    </row>
    <row r="48" spans="1:5" x14ac:dyDescent="0.25">
      <c r="A48" s="8"/>
      <c r="B48" s="5" t="s">
        <v>20</v>
      </c>
      <c r="C48" s="10">
        <v>0</v>
      </c>
      <c r="D48" s="10">
        <v>0</v>
      </c>
      <c r="E48" s="10">
        <v>0</v>
      </c>
    </row>
    <row r="49" spans="1:5" x14ac:dyDescent="0.25">
      <c r="A49" s="8"/>
      <c r="B49" s="5" t="s">
        <v>21</v>
      </c>
      <c r="C49" s="10">
        <v>0</v>
      </c>
      <c r="D49" s="10">
        <v>0</v>
      </c>
      <c r="E49" s="10">
        <v>0</v>
      </c>
    </row>
    <row r="50" spans="1:5" ht="157.5" x14ac:dyDescent="0.25">
      <c r="A50" s="8" t="s">
        <v>77</v>
      </c>
      <c r="B50" s="5" t="s">
        <v>78</v>
      </c>
      <c r="C50" s="10"/>
      <c r="D50" s="10"/>
      <c r="E50" s="10"/>
    </row>
    <row r="51" spans="1:5" x14ac:dyDescent="0.25">
      <c r="A51" s="8"/>
      <c r="B51" s="5" t="s">
        <v>20</v>
      </c>
      <c r="C51" s="10">
        <v>0</v>
      </c>
      <c r="D51" s="10">
        <v>0</v>
      </c>
      <c r="E51" s="10">
        <v>0</v>
      </c>
    </row>
    <row r="52" spans="1:5" x14ac:dyDescent="0.25">
      <c r="A52" s="8"/>
      <c r="B52" s="5" t="s">
        <v>21</v>
      </c>
      <c r="C52" s="10">
        <v>0</v>
      </c>
      <c r="D52" s="10">
        <v>0</v>
      </c>
      <c r="E52" s="10">
        <v>0</v>
      </c>
    </row>
    <row r="53" spans="1:5" x14ac:dyDescent="0.25">
      <c r="B53" s="2"/>
    </row>
    <row r="54" spans="1:5" ht="45" customHeight="1" x14ac:dyDescent="0.25">
      <c r="A54" s="67" t="s">
        <v>129</v>
      </c>
      <c r="B54" s="82"/>
      <c r="C54" s="82"/>
      <c r="D54" s="82"/>
      <c r="E54" s="82"/>
    </row>
    <row r="56" spans="1:5" hidden="1" x14ac:dyDescent="0.25">
      <c r="A56" s="1" t="s">
        <v>133</v>
      </c>
      <c r="E56" s="1" t="s">
        <v>136</v>
      </c>
    </row>
    <row r="57" spans="1:5" hidden="1" x14ac:dyDescent="0.25"/>
    <row r="58" spans="1:5" hidden="1" x14ac:dyDescent="0.25">
      <c r="A58" s="1" t="s">
        <v>134</v>
      </c>
      <c r="E58" s="1" t="s">
        <v>137</v>
      </c>
    </row>
    <row r="59" spans="1:5" hidden="1" x14ac:dyDescent="0.25"/>
    <row r="60" spans="1:5" hidden="1" x14ac:dyDescent="0.25">
      <c r="A60" s="1" t="s">
        <v>135</v>
      </c>
      <c r="E60" s="1" t="s">
        <v>138</v>
      </c>
    </row>
  </sheetData>
  <mergeCells count="3">
    <mergeCell ref="A11:B11"/>
    <mergeCell ref="A9:E9"/>
    <mergeCell ref="A54:E54"/>
  </mergeCells>
  <printOptions horizontalCentered="1"/>
  <pageMargins left="0.70866141732283472" right="0" top="0.19685039370078741" bottom="0.19685039370078741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0"/>
  <sheetViews>
    <sheetView zoomScale="90" zoomScaleNormal="90" workbookViewId="0">
      <selection activeCell="C28" sqref="C28"/>
    </sheetView>
  </sheetViews>
  <sheetFormatPr defaultRowHeight="15.75" x14ac:dyDescent="0.25"/>
  <cols>
    <col min="1" max="1" width="6.28515625" style="1" customWidth="1"/>
    <col min="2" max="2" width="39.28515625" style="1" customWidth="1"/>
    <col min="3" max="3" width="24.140625" style="1" customWidth="1"/>
    <col min="4" max="4" width="15.7109375" style="1" customWidth="1"/>
    <col min="5" max="5" width="19.140625" style="1" customWidth="1"/>
    <col min="6" max="16384" width="9.140625" style="1"/>
  </cols>
  <sheetData>
    <row r="1" spans="1:5" x14ac:dyDescent="0.25">
      <c r="D1" s="1" t="s">
        <v>42</v>
      </c>
    </row>
    <row r="2" spans="1:5" x14ac:dyDescent="0.25">
      <c r="D2" s="1" t="s">
        <v>1</v>
      </c>
    </row>
    <row r="3" spans="1:5" x14ac:dyDescent="0.25">
      <c r="D3" s="1" t="s">
        <v>2</v>
      </c>
    </row>
    <row r="4" spans="1:5" x14ac:dyDescent="0.25">
      <c r="D4" s="1" t="s">
        <v>3</v>
      </c>
    </row>
    <row r="6" spans="1:5" x14ac:dyDescent="0.25">
      <c r="D6" s="1" t="s">
        <v>4</v>
      </c>
    </row>
    <row r="9" spans="1:5" x14ac:dyDescent="0.25">
      <c r="A9" s="68" t="s">
        <v>79</v>
      </c>
      <c r="B9" s="68"/>
      <c r="C9" s="68"/>
      <c r="D9" s="68"/>
      <c r="E9" s="68"/>
    </row>
    <row r="11" spans="1:5" ht="94.5" x14ac:dyDescent="0.25">
      <c r="A11" s="80" t="s">
        <v>10</v>
      </c>
      <c r="B11" s="81"/>
      <c r="C11" s="3" t="s">
        <v>11</v>
      </c>
      <c r="D11" s="3" t="s">
        <v>43</v>
      </c>
      <c r="E11" s="3" t="s">
        <v>44</v>
      </c>
    </row>
    <row r="12" spans="1:5" ht="47.25" x14ac:dyDescent="0.25">
      <c r="A12" s="8">
        <v>1</v>
      </c>
      <c r="B12" s="5" t="s">
        <v>69</v>
      </c>
      <c r="C12" s="9"/>
      <c r="D12" s="9"/>
      <c r="E12" s="9"/>
    </row>
    <row r="13" spans="1:5" x14ac:dyDescent="0.25">
      <c r="A13" s="8"/>
      <c r="B13" s="5" t="s">
        <v>20</v>
      </c>
      <c r="C13" s="10">
        <v>104858.98</v>
      </c>
      <c r="D13" s="10">
        <v>5134.2</v>
      </c>
      <c r="E13" s="10">
        <v>20.420000000000002</v>
      </c>
    </row>
    <row r="14" spans="1:5" x14ac:dyDescent="0.25">
      <c r="A14" s="8"/>
      <c r="B14" s="5" t="s">
        <v>21</v>
      </c>
      <c r="C14" s="10">
        <v>104858.98</v>
      </c>
      <c r="D14" s="10">
        <v>5134.2</v>
      </c>
      <c r="E14" s="10">
        <v>20.420000000000002</v>
      </c>
    </row>
    <row r="15" spans="1:5" ht="47.25" x14ac:dyDescent="0.25">
      <c r="A15" s="8">
        <v>2</v>
      </c>
      <c r="B15" s="5" t="s">
        <v>70</v>
      </c>
      <c r="C15" s="10"/>
      <c r="D15" s="10"/>
      <c r="E15" s="10"/>
    </row>
    <row r="16" spans="1:5" ht="47.25" x14ac:dyDescent="0.25">
      <c r="A16" s="8">
        <v>3</v>
      </c>
      <c r="B16" s="5" t="s">
        <v>71</v>
      </c>
      <c r="C16" s="10"/>
      <c r="D16" s="10"/>
      <c r="E16" s="10"/>
    </row>
    <row r="17" spans="1:5" ht="31.5" x14ac:dyDescent="0.25">
      <c r="A17" s="8"/>
      <c r="B17" s="44" t="s">
        <v>188</v>
      </c>
      <c r="C17" s="10"/>
      <c r="D17" s="10"/>
      <c r="E17" s="10"/>
    </row>
    <row r="18" spans="1:5" ht="78.75" x14ac:dyDescent="0.25">
      <c r="A18" s="8"/>
      <c r="B18" s="5" t="s">
        <v>157</v>
      </c>
      <c r="C18" s="10">
        <f>ROUND(D18*E18,2)</f>
        <v>392966.91</v>
      </c>
      <c r="D18" s="10">
        <v>183</v>
      </c>
      <c r="E18" s="10">
        <v>2147.3601394280163</v>
      </c>
    </row>
    <row r="19" spans="1:5" ht="78.75" x14ac:dyDescent="0.25">
      <c r="A19" s="8"/>
      <c r="B19" s="5" t="s">
        <v>163</v>
      </c>
      <c r="C19" s="10">
        <f>ROUND(D19*E19,2)</f>
        <v>852977.37</v>
      </c>
      <c r="D19" s="10">
        <v>380</v>
      </c>
      <c r="E19" s="10">
        <v>2244.6772909382257</v>
      </c>
    </row>
    <row r="20" spans="1:5" ht="31.5" x14ac:dyDescent="0.25">
      <c r="A20" s="8"/>
      <c r="B20" s="44" t="s">
        <v>189</v>
      </c>
      <c r="C20" s="10"/>
      <c r="D20" s="10"/>
      <c r="E20" s="10"/>
    </row>
    <row r="21" spans="1:5" ht="78.75" x14ac:dyDescent="0.25">
      <c r="A21" s="8"/>
      <c r="B21" s="5" t="s">
        <v>157</v>
      </c>
      <c r="C21" s="10">
        <f>ROUND(D21*E21,2)</f>
        <v>3257512.42</v>
      </c>
      <c r="D21" s="10">
        <v>806</v>
      </c>
      <c r="E21" s="10">
        <v>4041.578681532485</v>
      </c>
    </row>
    <row r="22" spans="1:5" ht="31.5" x14ac:dyDescent="0.25">
      <c r="A22" s="8"/>
      <c r="B22" s="44" t="s">
        <v>190</v>
      </c>
      <c r="C22" s="10"/>
      <c r="D22" s="10"/>
      <c r="E22" s="10"/>
    </row>
    <row r="23" spans="1:5" ht="63" x14ac:dyDescent="0.25">
      <c r="A23" s="8"/>
      <c r="B23" s="5" t="s">
        <v>172</v>
      </c>
      <c r="C23" s="10">
        <f t="shared" ref="C23:C32" si="0">ROUND(D23*E23,2)</f>
        <v>1359341.66</v>
      </c>
      <c r="D23" s="10">
        <v>345</v>
      </c>
      <c r="E23" s="10">
        <v>3940.1207543328333</v>
      </c>
    </row>
    <row r="24" spans="1:5" ht="63" x14ac:dyDescent="0.25">
      <c r="A24" s="8"/>
      <c r="B24" s="5" t="s">
        <v>169</v>
      </c>
      <c r="C24" s="10">
        <f t="shared" si="0"/>
        <v>51126.79</v>
      </c>
      <c r="D24" s="10">
        <v>190</v>
      </c>
      <c r="E24" s="10">
        <v>269.08837261019994</v>
      </c>
    </row>
    <row r="25" spans="1:5" ht="63" x14ac:dyDescent="0.25">
      <c r="A25" s="8"/>
      <c r="B25" s="5" t="s">
        <v>170</v>
      </c>
      <c r="C25" s="10">
        <f t="shared" si="0"/>
        <v>1156170.51</v>
      </c>
      <c r="D25" s="10">
        <v>633.6</v>
      </c>
      <c r="E25" s="10">
        <v>1824.7640567075159</v>
      </c>
    </row>
    <row r="26" spans="1:5" ht="31.5" x14ac:dyDescent="0.25">
      <c r="A26" s="8"/>
      <c r="B26" s="44" t="s">
        <v>191</v>
      </c>
      <c r="C26" s="10"/>
      <c r="D26" s="10"/>
      <c r="E26" s="10"/>
    </row>
    <row r="27" spans="1:5" ht="63" x14ac:dyDescent="0.25">
      <c r="A27" s="8"/>
      <c r="B27" s="5" t="s">
        <v>170</v>
      </c>
      <c r="C27" s="10">
        <f t="shared" si="0"/>
        <v>250645.01</v>
      </c>
      <c r="D27" s="10">
        <v>600</v>
      </c>
      <c r="E27" s="10">
        <v>417.74168462611385</v>
      </c>
    </row>
    <row r="28" spans="1:5" ht="63" x14ac:dyDescent="0.25">
      <c r="A28" s="8"/>
      <c r="B28" s="5" t="s">
        <v>174</v>
      </c>
      <c r="C28" s="10">
        <f t="shared" si="0"/>
        <v>36486498.659999996</v>
      </c>
      <c r="D28" s="10">
        <v>4300</v>
      </c>
      <c r="E28" s="10">
        <v>8485.2322465028737</v>
      </c>
    </row>
    <row r="29" spans="1:5" ht="63" x14ac:dyDescent="0.25">
      <c r="A29" s="8"/>
      <c r="B29" s="44" t="s">
        <v>73</v>
      </c>
      <c r="C29" s="10"/>
      <c r="D29" s="10"/>
      <c r="E29" s="10"/>
    </row>
    <row r="30" spans="1:5" ht="47.25" x14ac:dyDescent="0.25">
      <c r="A30" s="8"/>
      <c r="B30" s="5" t="s">
        <v>176</v>
      </c>
      <c r="C30" s="10">
        <f t="shared" si="0"/>
        <v>681854.06</v>
      </c>
      <c r="D30" s="10">
        <v>233</v>
      </c>
      <c r="E30" s="10">
        <v>2926.4122918087196</v>
      </c>
    </row>
    <row r="31" spans="1:5" ht="47.25" x14ac:dyDescent="0.25">
      <c r="A31" s="8"/>
      <c r="B31" s="5" t="s">
        <v>180</v>
      </c>
      <c r="C31" s="10">
        <f t="shared" si="0"/>
        <v>14639796.710000001</v>
      </c>
      <c r="D31" s="10">
        <v>4101</v>
      </c>
      <c r="E31" s="10">
        <v>3569.8114386825341</v>
      </c>
    </row>
    <row r="32" spans="1:5" ht="31.5" x14ac:dyDescent="0.25">
      <c r="A32" s="8"/>
      <c r="B32" s="44" t="s">
        <v>72</v>
      </c>
      <c r="C32" s="10">
        <f t="shared" si="0"/>
        <v>14969571.949999999</v>
      </c>
      <c r="D32" s="10">
        <v>4300</v>
      </c>
      <c r="E32" s="10">
        <v>3481.2958024535219</v>
      </c>
    </row>
    <row r="33" spans="1:5" ht="47.25" x14ac:dyDescent="0.25">
      <c r="A33" s="8"/>
      <c r="B33" s="44" t="s">
        <v>74</v>
      </c>
      <c r="C33" s="10">
        <v>0</v>
      </c>
      <c r="D33" s="10">
        <v>0</v>
      </c>
      <c r="E33" s="10">
        <v>0</v>
      </c>
    </row>
    <row r="34" spans="1:5" ht="47.25" x14ac:dyDescent="0.25">
      <c r="A34" s="8">
        <v>4</v>
      </c>
      <c r="B34" s="5" t="s">
        <v>75</v>
      </c>
      <c r="C34" s="10"/>
      <c r="D34" s="10"/>
      <c r="E34" s="10"/>
    </row>
    <row r="35" spans="1:5" x14ac:dyDescent="0.25">
      <c r="A35" s="8"/>
      <c r="B35" s="5" t="s">
        <v>20</v>
      </c>
      <c r="C35" s="10">
        <v>284251.82</v>
      </c>
      <c r="D35" s="10">
        <v>5134.2</v>
      </c>
      <c r="E35" s="10">
        <v>55.36</v>
      </c>
    </row>
    <row r="36" spans="1:5" x14ac:dyDescent="0.25">
      <c r="A36" s="8"/>
      <c r="B36" s="5" t="s">
        <v>21</v>
      </c>
      <c r="C36" s="10">
        <v>284251.82</v>
      </c>
      <c r="D36" s="10">
        <v>5134.2</v>
      </c>
      <c r="E36" s="10">
        <v>55.36</v>
      </c>
    </row>
    <row r="37" spans="1:5" ht="78.75" x14ac:dyDescent="0.25">
      <c r="A37" s="8">
        <v>5</v>
      </c>
      <c r="B37" s="5" t="s">
        <v>76</v>
      </c>
      <c r="C37" s="10"/>
      <c r="D37" s="10"/>
      <c r="E37" s="10"/>
    </row>
    <row r="38" spans="1:5" x14ac:dyDescent="0.25">
      <c r="A38" s="8"/>
      <c r="B38" s="5" t="s">
        <v>20</v>
      </c>
      <c r="C38" s="10">
        <v>0</v>
      </c>
      <c r="D38" s="10">
        <v>0</v>
      </c>
      <c r="E38" s="10">
        <v>0</v>
      </c>
    </row>
    <row r="39" spans="1:5" x14ac:dyDescent="0.25">
      <c r="A39" s="8"/>
      <c r="B39" s="5" t="s">
        <v>21</v>
      </c>
      <c r="C39" s="10">
        <v>0</v>
      </c>
      <c r="D39" s="10">
        <v>0</v>
      </c>
      <c r="E39" s="10">
        <v>0</v>
      </c>
    </row>
    <row r="40" spans="1:5" ht="157.5" x14ac:dyDescent="0.25">
      <c r="A40" s="8" t="s">
        <v>77</v>
      </c>
      <c r="B40" s="5" t="s">
        <v>78</v>
      </c>
      <c r="C40" s="10"/>
      <c r="D40" s="10"/>
      <c r="E40" s="10"/>
    </row>
    <row r="41" spans="1:5" x14ac:dyDescent="0.25">
      <c r="A41" s="8"/>
      <c r="B41" s="5" t="s">
        <v>20</v>
      </c>
      <c r="C41" s="10">
        <v>0</v>
      </c>
      <c r="D41" s="10">
        <v>0</v>
      </c>
      <c r="E41" s="10">
        <v>0</v>
      </c>
    </row>
    <row r="42" spans="1:5" x14ac:dyDescent="0.25">
      <c r="A42" s="8"/>
      <c r="B42" s="5" t="s">
        <v>21</v>
      </c>
      <c r="C42" s="10">
        <v>0</v>
      </c>
      <c r="D42" s="10">
        <v>0</v>
      </c>
      <c r="E42" s="10">
        <v>0</v>
      </c>
    </row>
    <row r="43" spans="1:5" x14ac:dyDescent="0.25">
      <c r="B43" s="2"/>
    </row>
    <row r="44" spans="1:5" ht="48.75" customHeight="1" x14ac:dyDescent="0.25">
      <c r="A44" s="67" t="s">
        <v>129</v>
      </c>
      <c r="B44" s="82"/>
      <c r="C44" s="82"/>
      <c r="D44" s="82"/>
      <c r="E44" s="82"/>
    </row>
    <row r="46" spans="1:5" hidden="1" x14ac:dyDescent="0.25">
      <c r="A46" s="1" t="s">
        <v>133</v>
      </c>
      <c r="E46" s="1" t="s">
        <v>136</v>
      </c>
    </row>
    <row r="47" spans="1:5" hidden="1" x14ac:dyDescent="0.25"/>
    <row r="48" spans="1:5" hidden="1" x14ac:dyDescent="0.25">
      <c r="A48" s="1" t="s">
        <v>134</v>
      </c>
      <c r="E48" s="1" t="s">
        <v>137</v>
      </c>
    </row>
    <row r="49" spans="1:5" hidden="1" x14ac:dyDescent="0.25"/>
    <row r="50" spans="1:5" hidden="1" x14ac:dyDescent="0.25">
      <c r="A50" s="1" t="s">
        <v>135</v>
      </c>
      <c r="E50" s="1" t="s">
        <v>138</v>
      </c>
    </row>
  </sheetData>
  <mergeCells count="3">
    <mergeCell ref="A9:E9"/>
    <mergeCell ref="A11:B11"/>
    <mergeCell ref="A44:E44"/>
  </mergeCells>
  <printOptions horizontalCentered="1"/>
  <pageMargins left="0.70866141732283472" right="0" top="0.19685039370078741" bottom="0.19685039370078741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6"/>
  <sheetViews>
    <sheetView workbookViewId="0">
      <selection activeCell="C46" sqref="C46:F46"/>
    </sheetView>
  </sheetViews>
  <sheetFormatPr defaultRowHeight="15.75" x14ac:dyDescent="0.25"/>
  <cols>
    <col min="1" max="1" width="6.7109375" style="1" customWidth="1"/>
    <col min="2" max="2" width="49.28515625" style="1" customWidth="1"/>
    <col min="3" max="3" width="19" style="1" customWidth="1"/>
    <col min="4" max="4" width="20.140625" style="1" customWidth="1"/>
    <col min="5" max="256" width="9.140625" style="1"/>
    <col min="257" max="257" width="6.7109375" style="1" customWidth="1"/>
    <col min="258" max="258" width="49.28515625" style="1" customWidth="1"/>
    <col min="259" max="259" width="19" style="1" customWidth="1"/>
    <col min="260" max="260" width="20.140625" style="1" customWidth="1"/>
    <col min="261" max="512" width="9.140625" style="1"/>
    <col min="513" max="513" width="6.7109375" style="1" customWidth="1"/>
    <col min="514" max="514" width="49.28515625" style="1" customWidth="1"/>
    <col min="515" max="515" width="19" style="1" customWidth="1"/>
    <col min="516" max="516" width="20.140625" style="1" customWidth="1"/>
    <col min="517" max="768" width="9.140625" style="1"/>
    <col min="769" max="769" width="6.7109375" style="1" customWidth="1"/>
    <col min="770" max="770" width="49.28515625" style="1" customWidth="1"/>
    <col min="771" max="771" width="19" style="1" customWidth="1"/>
    <col min="772" max="772" width="20.140625" style="1" customWidth="1"/>
    <col min="773" max="1024" width="9.140625" style="1"/>
    <col min="1025" max="1025" width="6.7109375" style="1" customWidth="1"/>
    <col min="1026" max="1026" width="49.28515625" style="1" customWidth="1"/>
    <col min="1027" max="1027" width="19" style="1" customWidth="1"/>
    <col min="1028" max="1028" width="20.140625" style="1" customWidth="1"/>
    <col min="1029" max="1280" width="9.140625" style="1"/>
    <col min="1281" max="1281" width="6.7109375" style="1" customWidth="1"/>
    <col min="1282" max="1282" width="49.28515625" style="1" customWidth="1"/>
    <col min="1283" max="1283" width="19" style="1" customWidth="1"/>
    <col min="1284" max="1284" width="20.140625" style="1" customWidth="1"/>
    <col min="1285" max="1536" width="9.140625" style="1"/>
    <col min="1537" max="1537" width="6.7109375" style="1" customWidth="1"/>
    <col min="1538" max="1538" width="49.28515625" style="1" customWidth="1"/>
    <col min="1539" max="1539" width="19" style="1" customWidth="1"/>
    <col min="1540" max="1540" width="20.140625" style="1" customWidth="1"/>
    <col min="1541" max="1792" width="9.140625" style="1"/>
    <col min="1793" max="1793" width="6.7109375" style="1" customWidth="1"/>
    <col min="1794" max="1794" width="49.28515625" style="1" customWidth="1"/>
    <col min="1795" max="1795" width="19" style="1" customWidth="1"/>
    <col min="1796" max="1796" width="20.140625" style="1" customWidth="1"/>
    <col min="1797" max="2048" width="9.140625" style="1"/>
    <col min="2049" max="2049" width="6.7109375" style="1" customWidth="1"/>
    <col min="2050" max="2050" width="49.28515625" style="1" customWidth="1"/>
    <col min="2051" max="2051" width="19" style="1" customWidth="1"/>
    <col min="2052" max="2052" width="20.140625" style="1" customWidth="1"/>
    <col min="2053" max="2304" width="9.140625" style="1"/>
    <col min="2305" max="2305" width="6.7109375" style="1" customWidth="1"/>
    <col min="2306" max="2306" width="49.28515625" style="1" customWidth="1"/>
    <col min="2307" max="2307" width="19" style="1" customWidth="1"/>
    <col min="2308" max="2308" width="20.140625" style="1" customWidth="1"/>
    <col min="2309" max="2560" width="9.140625" style="1"/>
    <col min="2561" max="2561" width="6.7109375" style="1" customWidth="1"/>
    <col min="2562" max="2562" width="49.28515625" style="1" customWidth="1"/>
    <col min="2563" max="2563" width="19" style="1" customWidth="1"/>
    <col min="2564" max="2564" width="20.140625" style="1" customWidth="1"/>
    <col min="2565" max="2816" width="9.140625" style="1"/>
    <col min="2817" max="2817" width="6.7109375" style="1" customWidth="1"/>
    <col min="2818" max="2818" width="49.28515625" style="1" customWidth="1"/>
    <col min="2819" max="2819" width="19" style="1" customWidth="1"/>
    <col min="2820" max="2820" width="20.140625" style="1" customWidth="1"/>
    <col min="2821" max="3072" width="9.140625" style="1"/>
    <col min="3073" max="3073" width="6.7109375" style="1" customWidth="1"/>
    <col min="3074" max="3074" width="49.28515625" style="1" customWidth="1"/>
    <col min="3075" max="3075" width="19" style="1" customWidth="1"/>
    <col min="3076" max="3076" width="20.140625" style="1" customWidth="1"/>
    <col min="3077" max="3328" width="9.140625" style="1"/>
    <col min="3329" max="3329" width="6.7109375" style="1" customWidth="1"/>
    <col min="3330" max="3330" width="49.28515625" style="1" customWidth="1"/>
    <col min="3331" max="3331" width="19" style="1" customWidth="1"/>
    <col min="3332" max="3332" width="20.140625" style="1" customWidth="1"/>
    <col min="3333" max="3584" width="9.140625" style="1"/>
    <col min="3585" max="3585" width="6.7109375" style="1" customWidth="1"/>
    <col min="3586" max="3586" width="49.28515625" style="1" customWidth="1"/>
    <col min="3587" max="3587" width="19" style="1" customWidth="1"/>
    <col min="3588" max="3588" width="20.140625" style="1" customWidth="1"/>
    <col min="3589" max="3840" width="9.140625" style="1"/>
    <col min="3841" max="3841" width="6.7109375" style="1" customWidth="1"/>
    <col min="3842" max="3842" width="49.28515625" style="1" customWidth="1"/>
    <col min="3843" max="3843" width="19" style="1" customWidth="1"/>
    <col min="3844" max="3844" width="20.140625" style="1" customWidth="1"/>
    <col min="3845" max="4096" width="9.140625" style="1"/>
    <col min="4097" max="4097" width="6.7109375" style="1" customWidth="1"/>
    <col min="4098" max="4098" width="49.28515625" style="1" customWidth="1"/>
    <col min="4099" max="4099" width="19" style="1" customWidth="1"/>
    <col min="4100" max="4100" width="20.140625" style="1" customWidth="1"/>
    <col min="4101" max="4352" width="9.140625" style="1"/>
    <col min="4353" max="4353" width="6.7109375" style="1" customWidth="1"/>
    <col min="4354" max="4354" width="49.28515625" style="1" customWidth="1"/>
    <col min="4355" max="4355" width="19" style="1" customWidth="1"/>
    <col min="4356" max="4356" width="20.140625" style="1" customWidth="1"/>
    <col min="4357" max="4608" width="9.140625" style="1"/>
    <col min="4609" max="4609" width="6.7109375" style="1" customWidth="1"/>
    <col min="4610" max="4610" width="49.28515625" style="1" customWidth="1"/>
    <col min="4611" max="4611" width="19" style="1" customWidth="1"/>
    <col min="4612" max="4612" width="20.140625" style="1" customWidth="1"/>
    <col min="4613" max="4864" width="9.140625" style="1"/>
    <col min="4865" max="4865" width="6.7109375" style="1" customWidth="1"/>
    <col min="4866" max="4866" width="49.28515625" style="1" customWidth="1"/>
    <col min="4867" max="4867" width="19" style="1" customWidth="1"/>
    <col min="4868" max="4868" width="20.140625" style="1" customWidth="1"/>
    <col min="4869" max="5120" width="9.140625" style="1"/>
    <col min="5121" max="5121" width="6.7109375" style="1" customWidth="1"/>
    <col min="5122" max="5122" width="49.28515625" style="1" customWidth="1"/>
    <col min="5123" max="5123" width="19" style="1" customWidth="1"/>
    <col min="5124" max="5124" width="20.140625" style="1" customWidth="1"/>
    <col min="5125" max="5376" width="9.140625" style="1"/>
    <col min="5377" max="5377" width="6.7109375" style="1" customWidth="1"/>
    <col min="5378" max="5378" width="49.28515625" style="1" customWidth="1"/>
    <col min="5379" max="5379" width="19" style="1" customWidth="1"/>
    <col min="5380" max="5380" width="20.140625" style="1" customWidth="1"/>
    <col min="5381" max="5632" width="9.140625" style="1"/>
    <col min="5633" max="5633" width="6.7109375" style="1" customWidth="1"/>
    <col min="5634" max="5634" width="49.28515625" style="1" customWidth="1"/>
    <col min="5635" max="5635" width="19" style="1" customWidth="1"/>
    <col min="5636" max="5636" width="20.140625" style="1" customWidth="1"/>
    <col min="5637" max="5888" width="9.140625" style="1"/>
    <col min="5889" max="5889" width="6.7109375" style="1" customWidth="1"/>
    <col min="5890" max="5890" width="49.28515625" style="1" customWidth="1"/>
    <col min="5891" max="5891" width="19" style="1" customWidth="1"/>
    <col min="5892" max="5892" width="20.140625" style="1" customWidth="1"/>
    <col min="5893" max="6144" width="9.140625" style="1"/>
    <col min="6145" max="6145" width="6.7109375" style="1" customWidth="1"/>
    <col min="6146" max="6146" width="49.28515625" style="1" customWidth="1"/>
    <col min="6147" max="6147" width="19" style="1" customWidth="1"/>
    <col min="6148" max="6148" width="20.140625" style="1" customWidth="1"/>
    <col min="6149" max="6400" width="9.140625" style="1"/>
    <col min="6401" max="6401" width="6.7109375" style="1" customWidth="1"/>
    <col min="6402" max="6402" width="49.28515625" style="1" customWidth="1"/>
    <col min="6403" max="6403" width="19" style="1" customWidth="1"/>
    <col min="6404" max="6404" width="20.140625" style="1" customWidth="1"/>
    <col min="6405" max="6656" width="9.140625" style="1"/>
    <col min="6657" max="6657" width="6.7109375" style="1" customWidth="1"/>
    <col min="6658" max="6658" width="49.28515625" style="1" customWidth="1"/>
    <col min="6659" max="6659" width="19" style="1" customWidth="1"/>
    <col min="6660" max="6660" width="20.140625" style="1" customWidth="1"/>
    <col min="6661" max="6912" width="9.140625" style="1"/>
    <col min="6913" max="6913" width="6.7109375" style="1" customWidth="1"/>
    <col min="6914" max="6914" width="49.28515625" style="1" customWidth="1"/>
    <col min="6915" max="6915" width="19" style="1" customWidth="1"/>
    <col min="6916" max="6916" width="20.140625" style="1" customWidth="1"/>
    <col min="6917" max="7168" width="9.140625" style="1"/>
    <col min="7169" max="7169" width="6.7109375" style="1" customWidth="1"/>
    <col min="7170" max="7170" width="49.28515625" style="1" customWidth="1"/>
    <col min="7171" max="7171" width="19" style="1" customWidth="1"/>
    <col min="7172" max="7172" width="20.140625" style="1" customWidth="1"/>
    <col min="7173" max="7424" width="9.140625" style="1"/>
    <col min="7425" max="7425" width="6.7109375" style="1" customWidth="1"/>
    <col min="7426" max="7426" width="49.28515625" style="1" customWidth="1"/>
    <col min="7427" max="7427" width="19" style="1" customWidth="1"/>
    <col min="7428" max="7428" width="20.140625" style="1" customWidth="1"/>
    <col min="7429" max="7680" width="9.140625" style="1"/>
    <col min="7681" max="7681" width="6.7109375" style="1" customWidth="1"/>
    <col min="7682" max="7682" width="49.28515625" style="1" customWidth="1"/>
    <col min="7683" max="7683" width="19" style="1" customWidth="1"/>
    <col min="7684" max="7684" width="20.140625" style="1" customWidth="1"/>
    <col min="7685" max="7936" width="9.140625" style="1"/>
    <col min="7937" max="7937" width="6.7109375" style="1" customWidth="1"/>
    <col min="7938" max="7938" width="49.28515625" style="1" customWidth="1"/>
    <col min="7939" max="7939" width="19" style="1" customWidth="1"/>
    <col min="7940" max="7940" width="20.140625" style="1" customWidth="1"/>
    <col min="7941" max="8192" width="9.140625" style="1"/>
    <col min="8193" max="8193" width="6.7109375" style="1" customWidth="1"/>
    <col min="8194" max="8194" width="49.28515625" style="1" customWidth="1"/>
    <col min="8195" max="8195" width="19" style="1" customWidth="1"/>
    <col min="8196" max="8196" width="20.140625" style="1" customWidth="1"/>
    <col min="8197" max="8448" width="9.140625" style="1"/>
    <col min="8449" max="8449" width="6.7109375" style="1" customWidth="1"/>
    <col min="8450" max="8450" width="49.28515625" style="1" customWidth="1"/>
    <col min="8451" max="8451" width="19" style="1" customWidth="1"/>
    <col min="8452" max="8452" width="20.140625" style="1" customWidth="1"/>
    <col min="8453" max="8704" width="9.140625" style="1"/>
    <col min="8705" max="8705" width="6.7109375" style="1" customWidth="1"/>
    <col min="8706" max="8706" width="49.28515625" style="1" customWidth="1"/>
    <col min="8707" max="8707" width="19" style="1" customWidth="1"/>
    <col min="8708" max="8708" width="20.140625" style="1" customWidth="1"/>
    <col min="8709" max="8960" width="9.140625" style="1"/>
    <col min="8961" max="8961" width="6.7109375" style="1" customWidth="1"/>
    <col min="8962" max="8962" width="49.28515625" style="1" customWidth="1"/>
    <col min="8963" max="8963" width="19" style="1" customWidth="1"/>
    <col min="8964" max="8964" width="20.140625" style="1" customWidth="1"/>
    <col min="8965" max="9216" width="9.140625" style="1"/>
    <col min="9217" max="9217" width="6.7109375" style="1" customWidth="1"/>
    <col min="9218" max="9218" width="49.28515625" style="1" customWidth="1"/>
    <col min="9219" max="9219" width="19" style="1" customWidth="1"/>
    <col min="9220" max="9220" width="20.140625" style="1" customWidth="1"/>
    <col min="9221" max="9472" width="9.140625" style="1"/>
    <col min="9473" max="9473" width="6.7109375" style="1" customWidth="1"/>
    <col min="9474" max="9474" width="49.28515625" style="1" customWidth="1"/>
    <col min="9475" max="9475" width="19" style="1" customWidth="1"/>
    <col min="9476" max="9476" width="20.140625" style="1" customWidth="1"/>
    <col min="9477" max="9728" width="9.140625" style="1"/>
    <col min="9729" max="9729" width="6.7109375" style="1" customWidth="1"/>
    <col min="9730" max="9730" width="49.28515625" style="1" customWidth="1"/>
    <col min="9731" max="9731" width="19" style="1" customWidth="1"/>
    <col min="9732" max="9732" width="20.140625" style="1" customWidth="1"/>
    <col min="9733" max="9984" width="9.140625" style="1"/>
    <col min="9985" max="9985" width="6.7109375" style="1" customWidth="1"/>
    <col min="9986" max="9986" width="49.28515625" style="1" customWidth="1"/>
    <col min="9987" max="9987" width="19" style="1" customWidth="1"/>
    <col min="9988" max="9988" width="20.140625" style="1" customWidth="1"/>
    <col min="9989" max="10240" width="9.140625" style="1"/>
    <col min="10241" max="10241" width="6.7109375" style="1" customWidth="1"/>
    <col min="10242" max="10242" width="49.28515625" style="1" customWidth="1"/>
    <col min="10243" max="10243" width="19" style="1" customWidth="1"/>
    <col min="10244" max="10244" width="20.140625" style="1" customWidth="1"/>
    <col min="10245" max="10496" width="9.140625" style="1"/>
    <col min="10497" max="10497" width="6.7109375" style="1" customWidth="1"/>
    <col min="10498" max="10498" width="49.28515625" style="1" customWidth="1"/>
    <col min="10499" max="10499" width="19" style="1" customWidth="1"/>
    <col min="10500" max="10500" width="20.140625" style="1" customWidth="1"/>
    <col min="10501" max="10752" width="9.140625" style="1"/>
    <col min="10753" max="10753" width="6.7109375" style="1" customWidth="1"/>
    <col min="10754" max="10754" width="49.28515625" style="1" customWidth="1"/>
    <col min="10755" max="10755" width="19" style="1" customWidth="1"/>
    <col min="10756" max="10756" width="20.140625" style="1" customWidth="1"/>
    <col min="10757" max="11008" width="9.140625" style="1"/>
    <col min="11009" max="11009" width="6.7109375" style="1" customWidth="1"/>
    <col min="11010" max="11010" width="49.28515625" style="1" customWidth="1"/>
    <col min="11011" max="11011" width="19" style="1" customWidth="1"/>
    <col min="11012" max="11012" width="20.140625" style="1" customWidth="1"/>
    <col min="11013" max="11264" width="9.140625" style="1"/>
    <col min="11265" max="11265" width="6.7109375" style="1" customWidth="1"/>
    <col min="11266" max="11266" width="49.28515625" style="1" customWidth="1"/>
    <col min="11267" max="11267" width="19" style="1" customWidth="1"/>
    <col min="11268" max="11268" width="20.140625" style="1" customWidth="1"/>
    <col min="11269" max="11520" width="9.140625" style="1"/>
    <col min="11521" max="11521" width="6.7109375" style="1" customWidth="1"/>
    <col min="11522" max="11522" width="49.28515625" style="1" customWidth="1"/>
    <col min="11523" max="11523" width="19" style="1" customWidth="1"/>
    <col min="11524" max="11524" width="20.140625" style="1" customWidth="1"/>
    <col min="11525" max="11776" width="9.140625" style="1"/>
    <col min="11777" max="11777" width="6.7109375" style="1" customWidth="1"/>
    <col min="11778" max="11778" width="49.28515625" style="1" customWidth="1"/>
    <col min="11779" max="11779" width="19" style="1" customWidth="1"/>
    <col min="11780" max="11780" width="20.140625" style="1" customWidth="1"/>
    <col min="11781" max="12032" width="9.140625" style="1"/>
    <col min="12033" max="12033" width="6.7109375" style="1" customWidth="1"/>
    <col min="12034" max="12034" width="49.28515625" style="1" customWidth="1"/>
    <col min="12035" max="12035" width="19" style="1" customWidth="1"/>
    <col min="12036" max="12036" width="20.140625" style="1" customWidth="1"/>
    <col min="12037" max="12288" width="9.140625" style="1"/>
    <col min="12289" max="12289" width="6.7109375" style="1" customWidth="1"/>
    <col min="12290" max="12290" width="49.28515625" style="1" customWidth="1"/>
    <col min="12291" max="12291" width="19" style="1" customWidth="1"/>
    <col min="12292" max="12292" width="20.140625" style="1" customWidth="1"/>
    <col min="12293" max="12544" width="9.140625" style="1"/>
    <col min="12545" max="12545" width="6.7109375" style="1" customWidth="1"/>
    <col min="12546" max="12546" width="49.28515625" style="1" customWidth="1"/>
    <col min="12547" max="12547" width="19" style="1" customWidth="1"/>
    <col min="12548" max="12548" width="20.140625" style="1" customWidth="1"/>
    <col min="12549" max="12800" width="9.140625" style="1"/>
    <col min="12801" max="12801" width="6.7109375" style="1" customWidth="1"/>
    <col min="12802" max="12802" width="49.28515625" style="1" customWidth="1"/>
    <col min="12803" max="12803" width="19" style="1" customWidth="1"/>
    <col min="12804" max="12804" width="20.140625" style="1" customWidth="1"/>
    <col min="12805" max="13056" width="9.140625" style="1"/>
    <col min="13057" max="13057" width="6.7109375" style="1" customWidth="1"/>
    <col min="13058" max="13058" width="49.28515625" style="1" customWidth="1"/>
    <col min="13059" max="13059" width="19" style="1" customWidth="1"/>
    <col min="13060" max="13060" width="20.140625" style="1" customWidth="1"/>
    <col min="13061" max="13312" width="9.140625" style="1"/>
    <col min="13313" max="13313" width="6.7109375" style="1" customWidth="1"/>
    <col min="13314" max="13314" width="49.28515625" style="1" customWidth="1"/>
    <col min="13315" max="13315" width="19" style="1" customWidth="1"/>
    <col min="13316" max="13316" width="20.140625" style="1" customWidth="1"/>
    <col min="13317" max="13568" width="9.140625" style="1"/>
    <col min="13569" max="13569" width="6.7109375" style="1" customWidth="1"/>
    <col min="13570" max="13570" width="49.28515625" style="1" customWidth="1"/>
    <col min="13571" max="13571" width="19" style="1" customWidth="1"/>
    <col min="13572" max="13572" width="20.140625" style="1" customWidth="1"/>
    <col min="13573" max="13824" width="9.140625" style="1"/>
    <col min="13825" max="13825" width="6.7109375" style="1" customWidth="1"/>
    <col min="13826" max="13826" width="49.28515625" style="1" customWidth="1"/>
    <col min="13827" max="13827" width="19" style="1" customWidth="1"/>
    <col min="13828" max="13828" width="20.140625" style="1" customWidth="1"/>
    <col min="13829" max="14080" width="9.140625" style="1"/>
    <col min="14081" max="14081" width="6.7109375" style="1" customWidth="1"/>
    <col min="14082" max="14082" width="49.28515625" style="1" customWidth="1"/>
    <col min="14083" max="14083" width="19" style="1" customWidth="1"/>
    <col min="14084" max="14084" width="20.140625" style="1" customWidth="1"/>
    <col min="14085" max="14336" width="9.140625" style="1"/>
    <col min="14337" max="14337" width="6.7109375" style="1" customWidth="1"/>
    <col min="14338" max="14338" width="49.28515625" style="1" customWidth="1"/>
    <col min="14339" max="14339" width="19" style="1" customWidth="1"/>
    <col min="14340" max="14340" width="20.140625" style="1" customWidth="1"/>
    <col min="14341" max="14592" width="9.140625" style="1"/>
    <col min="14593" max="14593" width="6.7109375" style="1" customWidth="1"/>
    <col min="14594" max="14594" width="49.28515625" style="1" customWidth="1"/>
    <col min="14595" max="14595" width="19" style="1" customWidth="1"/>
    <col min="14596" max="14596" width="20.140625" style="1" customWidth="1"/>
    <col min="14597" max="14848" width="9.140625" style="1"/>
    <col min="14849" max="14849" width="6.7109375" style="1" customWidth="1"/>
    <col min="14850" max="14850" width="49.28515625" style="1" customWidth="1"/>
    <col min="14851" max="14851" width="19" style="1" customWidth="1"/>
    <col min="14852" max="14852" width="20.140625" style="1" customWidth="1"/>
    <col min="14853" max="15104" width="9.140625" style="1"/>
    <col min="15105" max="15105" width="6.7109375" style="1" customWidth="1"/>
    <col min="15106" max="15106" width="49.28515625" style="1" customWidth="1"/>
    <col min="15107" max="15107" width="19" style="1" customWidth="1"/>
    <col min="15108" max="15108" width="20.140625" style="1" customWidth="1"/>
    <col min="15109" max="15360" width="9.140625" style="1"/>
    <col min="15361" max="15361" width="6.7109375" style="1" customWidth="1"/>
    <col min="15362" max="15362" width="49.28515625" style="1" customWidth="1"/>
    <col min="15363" max="15363" width="19" style="1" customWidth="1"/>
    <col min="15364" max="15364" width="20.140625" style="1" customWidth="1"/>
    <col min="15365" max="15616" width="9.140625" style="1"/>
    <col min="15617" max="15617" width="6.7109375" style="1" customWidth="1"/>
    <col min="15618" max="15618" width="49.28515625" style="1" customWidth="1"/>
    <col min="15619" max="15619" width="19" style="1" customWidth="1"/>
    <col min="15620" max="15620" width="20.140625" style="1" customWidth="1"/>
    <col min="15621" max="15872" width="9.140625" style="1"/>
    <col min="15873" max="15873" width="6.7109375" style="1" customWidth="1"/>
    <col min="15874" max="15874" width="49.28515625" style="1" customWidth="1"/>
    <col min="15875" max="15875" width="19" style="1" customWidth="1"/>
    <col min="15876" max="15876" width="20.140625" style="1" customWidth="1"/>
    <col min="15877" max="16128" width="9.140625" style="1"/>
    <col min="16129" max="16129" width="6.7109375" style="1" customWidth="1"/>
    <col min="16130" max="16130" width="49.28515625" style="1" customWidth="1"/>
    <col min="16131" max="16131" width="19" style="1" customWidth="1"/>
    <col min="16132" max="16132" width="20.140625" style="1" customWidth="1"/>
    <col min="16133" max="16384" width="9.140625" style="1"/>
  </cols>
  <sheetData>
    <row r="1" spans="1:4" x14ac:dyDescent="0.25">
      <c r="C1" s="1" t="s">
        <v>50</v>
      </c>
    </row>
    <row r="2" spans="1:4" x14ac:dyDescent="0.25">
      <c r="C2" s="1" t="s">
        <v>1</v>
      </c>
    </row>
    <row r="3" spans="1:4" x14ac:dyDescent="0.25">
      <c r="C3" s="1" t="s">
        <v>2</v>
      </c>
    </row>
    <row r="4" spans="1:4" x14ac:dyDescent="0.25">
      <c r="C4" s="1" t="s">
        <v>3</v>
      </c>
    </row>
    <row r="6" spans="1:4" x14ac:dyDescent="0.25">
      <c r="C6" s="1" t="s">
        <v>4</v>
      </c>
    </row>
    <row r="9" spans="1:4" x14ac:dyDescent="0.25">
      <c r="A9" s="68" t="s">
        <v>51</v>
      </c>
      <c r="B9" s="68"/>
      <c r="C9" s="68"/>
      <c r="D9" s="68"/>
    </row>
    <row r="10" spans="1:4" x14ac:dyDescent="0.25">
      <c r="A10" s="68" t="s">
        <v>52</v>
      </c>
      <c r="B10" s="68"/>
      <c r="C10" s="68"/>
      <c r="D10" s="68"/>
    </row>
    <row r="11" spans="1:4" x14ac:dyDescent="0.25">
      <c r="A11" s="16"/>
      <c r="B11" s="16"/>
      <c r="C11" s="16"/>
      <c r="D11" s="16"/>
    </row>
    <row r="12" spans="1:4" x14ac:dyDescent="0.25">
      <c r="D12" s="1" t="s">
        <v>83</v>
      </c>
    </row>
    <row r="13" spans="1:4" ht="47.25" x14ac:dyDescent="0.25">
      <c r="A13" s="14"/>
      <c r="B13" s="15" t="s">
        <v>80</v>
      </c>
      <c r="C13" s="17" t="s">
        <v>81</v>
      </c>
      <c r="D13" s="17" t="s">
        <v>82</v>
      </c>
    </row>
    <row r="14" spans="1:4" s="11" customFormat="1" ht="31.5" x14ac:dyDescent="0.25">
      <c r="A14" s="8"/>
      <c r="B14" s="12" t="s">
        <v>84</v>
      </c>
      <c r="C14" s="32">
        <v>4556.67</v>
      </c>
      <c r="D14" s="32">
        <v>4766.6000000000004</v>
      </c>
    </row>
    <row r="15" spans="1:4" s="11" customFormat="1" x14ac:dyDescent="0.25">
      <c r="A15" s="8"/>
      <c r="B15" s="12" t="s">
        <v>90</v>
      </c>
      <c r="C15" s="32"/>
      <c r="D15" s="32"/>
    </row>
    <row r="16" spans="1:4" s="11" customFormat="1" x14ac:dyDescent="0.25">
      <c r="A16" s="8"/>
      <c r="B16" s="12" t="s">
        <v>91</v>
      </c>
      <c r="C16" s="32">
        <v>487.58</v>
      </c>
      <c r="D16" s="32">
        <v>510.04</v>
      </c>
    </row>
    <row r="17" spans="1:4" s="11" customFormat="1" x14ac:dyDescent="0.25">
      <c r="A17" s="8"/>
      <c r="B17" s="12" t="s">
        <v>92</v>
      </c>
      <c r="C17" s="32">
        <v>0</v>
      </c>
      <c r="D17" s="32">
        <v>0</v>
      </c>
    </row>
    <row r="18" spans="1:4" s="11" customFormat="1" x14ac:dyDescent="0.25">
      <c r="A18" s="8"/>
      <c r="B18" s="12" t="s">
        <v>93</v>
      </c>
      <c r="C18" s="32">
        <v>2873.34</v>
      </c>
      <c r="D18" s="32">
        <v>3005.72</v>
      </c>
    </row>
    <row r="19" spans="1:4" s="11" customFormat="1" x14ac:dyDescent="0.25">
      <c r="A19" s="8"/>
      <c r="B19" s="12" t="s">
        <v>94</v>
      </c>
      <c r="C19" s="32">
        <v>873.5</v>
      </c>
      <c r="D19" s="32">
        <v>913.74</v>
      </c>
    </row>
    <row r="20" spans="1:4" s="11" customFormat="1" x14ac:dyDescent="0.25">
      <c r="A20" s="8"/>
      <c r="B20" s="12" t="s">
        <v>95</v>
      </c>
      <c r="C20" s="32">
        <v>322.25</v>
      </c>
      <c r="D20" s="32">
        <v>337.1</v>
      </c>
    </row>
    <row r="21" spans="1:4" s="11" customFormat="1" x14ac:dyDescent="0.25">
      <c r="A21" s="8"/>
      <c r="B21" s="12" t="s">
        <v>96</v>
      </c>
      <c r="C21" s="32"/>
      <c r="D21" s="32"/>
    </row>
    <row r="22" spans="1:4" s="11" customFormat="1" x14ac:dyDescent="0.25">
      <c r="A22" s="8"/>
      <c r="B22" s="13" t="s">
        <v>97</v>
      </c>
      <c r="C22" s="32"/>
      <c r="D22" s="32"/>
    </row>
    <row r="23" spans="1:4" s="11" customFormat="1" ht="47.25" x14ac:dyDescent="0.25">
      <c r="A23" s="8"/>
      <c r="B23" s="13" t="s">
        <v>98</v>
      </c>
      <c r="C23" s="32"/>
      <c r="D23" s="32"/>
    </row>
    <row r="24" spans="1:4" s="11" customFormat="1" ht="31.5" x14ac:dyDescent="0.25">
      <c r="A24" s="8"/>
      <c r="B24" s="13" t="s">
        <v>99</v>
      </c>
      <c r="C24" s="32"/>
      <c r="D24" s="32"/>
    </row>
    <row r="25" spans="1:4" s="11" customFormat="1" x14ac:dyDescent="0.25">
      <c r="A25" s="8"/>
      <c r="B25" s="13" t="s">
        <v>90</v>
      </c>
      <c r="C25" s="32"/>
      <c r="D25" s="32"/>
    </row>
    <row r="26" spans="1:4" s="11" customFormat="1" x14ac:dyDescent="0.25">
      <c r="A26" s="8"/>
      <c r="B26" s="12" t="s">
        <v>85</v>
      </c>
      <c r="C26" s="32">
        <v>75.3</v>
      </c>
      <c r="D26" s="32">
        <v>78.77</v>
      </c>
    </row>
    <row r="27" spans="1:4" s="11" customFormat="1" x14ac:dyDescent="0.25">
      <c r="A27" s="8"/>
      <c r="B27" s="12" t="s">
        <v>86</v>
      </c>
      <c r="C27" s="32">
        <v>0</v>
      </c>
      <c r="D27" s="32">
        <v>0</v>
      </c>
    </row>
    <row r="28" spans="1:4" s="11" customFormat="1" ht="31.5" x14ac:dyDescent="0.25">
      <c r="A28" s="8"/>
      <c r="B28" s="12" t="s">
        <v>87</v>
      </c>
      <c r="C28" s="32">
        <v>0</v>
      </c>
      <c r="D28" s="32">
        <v>0</v>
      </c>
    </row>
    <row r="29" spans="1:4" s="11" customFormat="1" x14ac:dyDescent="0.25">
      <c r="A29" s="8"/>
      <c r="B29" s="12" t="s">
        <v>88</v>
      </c>
      <c r="C29" s="32">
        <v>0</v>
      </c>
      <c r="D29" s="32">
        <v>0</v>
      </c>
    </row>
    <row r="30" spans="1:4" s="11" customFormat="1" ht="31.5" x14ac:dyDescent="0.25">
      <c r="A30" s="8"/>
      <c r="B30" s="12" t="s">
        <v>89</v>
      </c>
      <c r="C30" s="32">
        <v>246.95</v>
      </c>
      <c r="D30" s="32">
        <v>258.33</v>
      </c>
    </row>
    <row r="31" spans="1:4" s="11" customFormat="1" x14ac:dyDescent="0.25">
      <c r="A31" s="8"/>
      <c r="B31" s="12" t="s">
        <v>100</v>
      </c>
      <c r="C31" s="32"/>
      <c r="D31" s="32"/>
    </row>
    <row r="32" spans="1:4" s="11" customFormat="1" x14ac:dyDescent="0.25">
      <c r="A32" s="8"/>
      <c r="B32" s="12" t="s">
        <v>90</v>
      </c>
      <c r="C32" s="32"/>
      <c r="D32" s="32"/>
    </row>
    <row r="33" spans="1:5" s="11" customFormat="1" x14ac:dyDescent="0.25">
      <c r="A33" s="8"/>
      <c r="B33" s="13" t="s">
        <v>101</v>
      </c>
      <c r="C33" s="32"/>
      <c r="D33" s="32"/>
    </row>
    <row r="34" spans="1:5" s="11" customFormat="1" x14ac:dyDescent="0.25">
      <c r="A34" s="8"/>
      <c r="B34" s="13" t="s">
        <v>102</v>
      </c>
      <c r="C34" s="32">
        <v>42.25</v>
      </c>
      <c r="D34" s="32">
        <v>47.52</v>
      </c>
    </row>
    <row r="35" spans="1:5" s="11" customFormat="1" x14ac:dyDescent="0.25">
      <c r="A35" s="8"/>
      <c r="B35" s="13" t="s">
        <v>103</v>
      </c>
      <c r="C35" s="32"/>
      <c r="D35" s="32"/>
    </row>
    <row r="36" spans="1:5" s="11" customFormat="1" ht="31.5" x14ac:dyDescent="0.25">
      <c r="A36" s="8"/>
      <c r="B36" s="13" t="s">
        <v>104</v>
      </c>
      <c r="C36" s="32"/>
      <c r="D36" s="32"/>
    </row>
    <row r="37" spans="1:5" s="11" customFormat="1" ht="78.75" x14ac:dyDescent="0.25">
      <c r="A37" s="8">
        <v>2</v>
      </c>
      <c r="B37" s="12" t="s">
        <v>105</v>
      </c>
      <c r="C37" s="32">
        <v>44461.48</v>
      </c>
      <c r="D37" s="32">
        <v>74098.460000000006</v>
      </c>
    </row>
    <row r="38" spans="1:5" s="11" customFormat="1" x14ac:dyDescent="0.25">
      <c r="A38" s="8">
        <v>3</v>
      </c>
      <c r="B38" s="12" t="s">
        <v>106</v>
      </c>
      <c r="C38" s="32">
        <v>72240.83</v>
      </c>
      <c r="D38" s="64">
        <v>115268.08</v>
      </c>
      <c r="E38" s="47"/>
    </row>
    <row r="39" spans="1:5" s="11" customFormat="1" x14ac:dyDescent="0.25">
      <c r="A39" s="8"/>
      <c r="B39" s="12" t="s">
        <v>107</v>
      </c>
      <c r="C39" s="32">
        <v>121301.23</v>
      </c>
      <c r="D39" s="32">
        <v>194181.66</v>
      </c>
    </row>
    <row r="40" spans="1:5" x14ac:dyDescent="0.25">
      <c r="C40" s="19"/>
      <c r="D40" s="19"/>
    </row>
    <row r="41" spans="1:5" hidden="1" x14ac:dyDescent="0.25">
      <c r="A41" s="1" t="s">
        <v>133</v>
      </c>
      <c r="D41" s="1" t="s">
        <v>136</v>
      </c>
    </row>
    <row r="42" spans="1:5" hidden="1" x14ac:dyDescent="0.25"/>
    <row r="43" spans="1:5" hidden="1" x14ac:dyDescent="0.25">
      <c r="A43" s="1" t="s">
        <v>134</v>
      </c>
      <c r="D43" s="1" t="s">
        <v>137</v>
      </c>
    </row>
    <row r="44" spans="1:5" hidden="1" x14ac:dyDescent="0.25"/>
    <row r="45" spans="1:5" hidden="1" x14ac:dyDescent="0.25">
      <c r="A45" s="1" t="s">
        <v>135</v>
      </c>
      <c r="D45" s="1" t="s">
        <v>138</v>
      </c>
    </row>
    <row r="46" spans="1:5" x14ac:dyDescent="0.25">
      <c r="C46" s="66"/>
      <c r="D46" s="66"/>
    </row>
  </sheetData>
  <mergeCells count="2"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16"/>
  <sheetViews>
    <sheetView workbookViewId="0">
      <selection activeCell="C11" sqref="C11:C13"/>
    </sheetView>
  </sheetViews>
  <sheetFormatPr defaultRowHeight="15.75" x14ac:dyDescent="0.25"/>
  <cols>
    <col min="1" max="1" width="5" style="1" customWidth="1"/>
    <col min="2" max="2" width="33" style="1" customWidth="1"/>
    <col min="3" max="4" width="27.140625" style="1" customWidth="1"/>
    <col min="5" max="16384" width="9.140625" style="1"/>
  </cols>
  <sheetData>
    <row r="1" spans="1:4" x14ac:dyDescent="0.25">
      <c r="D1" s="1" t="s">
        <v>45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6" spans="1:4" x14ac:dyDescent="0.25">
      <c r="D6" s="1" t="s">
        <v>4</v>
      </c>
    </row>
    <row r="8" spans="1:4" ht="33.75" customHeight="1" x14ac:dyDescent="0.25">
      <c r="A8" s="83" t="s">
        <v>46</v>
      </c>
      <c r="B8" s="84"/>
      <c r="C8" s="84"/>
      <c r="D8" s="84"/>
    </row>
    <row r="10" spans="1:4" ht="78.75" x14ac:dyDescent="0.25">
      <c r="A10" s="80" t="s">
        <v>10</v>
      </c>
      <c r="B10" s="81"/>
      <c r="C10" s="3" t="s">
        <v>57</v>
      </c>
      <c r="D10" s="3" t="s">
        <v>47</v>
      </c>
    </row>
    <row r="11" spans="1:4" ht="47.25" x14ac:dyDescent="0.25">
      <c r="A11" s="8" t="s">
        <v>48</v>
      </c>
      <c r="B11" s="5" t="s">
        <v>49</v>
      </c>
      <c r="C11" s="31">
        <f>12259654.56/1000</f>
        <v>12259.654560000001</v>
      </c>
      <c r="D11" s="34">
        <v>4300</v>
      </c>
    </row>
    <row r="12" spans="1:4" ht="78.75" x14ac:dyDescent="0.25">
      <c r="A12" s="8" t="s">
        <v>53</v>
      </c>
      <c r="B12" s="5" t="s">
        <v>54</v>
      </c>
      <c r="C12" s="31">
        <f>(12991575.85+7792008+12577097)/1000</f>
        <v>33360.680850000004</v>
      </c>
      <c r="D12" s="34">
        <f>4201+1666+4334</f>
        <v>10201</v>
      </c>
    </row>
    <row r="13" spans="1:4" ht="47.25" x14ac:dyDescent="0.25">
      <c r="A13" s="8" t="s">
        <v>55</v>
      </c>
      <c r="B13" s="5" t="s">
        <v>56</v>
      </c>
      <c r="C13" s="31">
        <v>0</v>
      </c>
      <c r="D13" s="34">
        <v>0</v>
      </c>
    </row>
    <row r="16" spans="1:4" hidden="1" x14ac:dyDescent="0.25">
      <c r="A16" s="1" t="s">
        <v>134</v>
      </c>
      <c r="D16" s="1" t="s">
        <v>137</v>
      </c>
    </row>
  </sheetData>
  <mergeCells count="2">
    <mergeCell ref="A10:B10"/>
    <mergeCell ref="A8:D8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22"/>
  <sheetViews>
    <sheetView workbookViewId="0">
      <selection activeCell="E19" sqref="E19"/>
    </sheetView>
  </sheetViews>
  <sheetFormatPr defaultRowHeight="15.75" x14ac:dyDescent="0.25"/>
  <cols>
    <col min="1" max="1" width="5" style="1" customWidth="1"/>
    <col min="2" max="3" width="33" style="1" customWidth="1"/>
    <col min="4" max="5" width="27.140625" style="1" customWidth="1"/>
    <col min="6" max="16384" width="9.140625" style="1"/>
  </cols>
  <sheetData>
    <row r="1" spans="1:5" x14ac:dyDescent="0.25">
      <c r="D1" s="1" t="s">
        <v>58</v>
      </c>
    </row>
    <row r="2" spans="1:5" x14ac:dyDescent="0.25">
      <c r="D2" s="1" t="s">
        <v>1</v>
      </c>
    </row>
    <row r="3" spans="1:5" x14ac:dyDescent="0.25">
      <c r="D3" s="1" t="s">
        <v>2</v>
      </c>
    </row>
    <row r="4" spans="1:5" x14ac:dyDescent="0.25">
      <c r="D4" s="1" t="s">
        <v>3</v>
      </c>
    </row>
    <row r="6" spans="1:5" x14ac:dyDescent="0.25">
      <c r="D6" s="1" t="s">
        <v>4</v>
      </c>
    </row>
    <row r="9" spans="1:5" ht="32.25" customHeight="1" x14ac:dyDescent="0.25">
      <c r="A9" s="83" t="s">
        <v>59</v>
      </c>
      <c r="B9" s="84"/>
      <c r="C9" s="84"/>
      <c r="D9" s="84"/>
      <c r="E9" s="84"/>
    </row>
    <row r="11" spans="1:5" ht="94.5" x14ac:dyDescent="0.25">
      <c r="A11" s="80" t="s">
        <v>10</v>
      </c>
      <c r="B11" s="81"/>
      <c r="C11" s="3" t="s">
        <v>60</v>
      </c>
      <c r="D11" s="3" t="s">
        <v>61</v>
      </c>
      <c r="E11" s="3" t="s">
        <v>67</v>
      </c>
    </row>
    <row r="12" spans="1:5" ht="31.5" x14ac:dyDescent="0.25">
      <c r="A12" s="8">
        <v>1</v>
      </c>
      <c r="B12" s="5" t="s">
        <v>62</v>
      </c>
      <c r="C12" s="7"/>
      <c r="D12" s="7"/>
      <c r="E12" s="7"/>
    </row>
    <row r="13" spans="1:5" x14ac:dyDescent="0.25">
      <c r="A13" s="6"/>
      <c r="B13" s="6" t="s">
        <v>63</v>
      </c>
      <c r="C13" s="31">
        <v>7200.74</v>
      </c>
      <c r="D13" s="31">
        <v>6.609</v>
      </c>
      <c r="E13" s="31">
        <v>2963.3</v>
      </c>
    </row>
    <row r="14" spans="1:5" x14ac:dyDescent="0.25">
      <c r="A14" s="6"/>
      <c r="B14" s="6" t="s">
        <v>64</v>
      </c>
      <c r="C14" s="31">
        <v>50714.667000000001</v>
      </c>
      <c r="D14" s="31">
        <v>17.632999999999999</v>
      </c>
      <c r="E14" s="31">
        <v>9896.4</v>
      </c>
    </row>
    <row r="15" spans="1:5" x14ac:dyDescent="0.25">
      <c r="A15" s="6"/>
      <c r="B15" s="6" t="s">
        <v>65</v>
      </c>
      <c r="C15" s="31" t="s">
        <v>68</v>
      </c>
      <c r="D15" s="31" t="s">
        <v>68</v>
      </c>
      <c r="E15" s="31" t="s">
        <v>68</v>
      </c>
    </row>
    <row r="16" spans="1:5" ht="31.5" x14ac:dyDescent="0.25">
      <c r="A16" s="8">
        <v>2</v>
      </c>
      <c r="B16" s="5" t="s">
        <v>66</v>
      </c>
      <c r="C16" s="31"/>
      <c r="D16" s="31"/>
      <c r="E16" s="31"/>
    </row>
    <row r="17" spans="1:5" x14ac:dyDescent="0.25">
      <c r="A17" s="6"/>
      <c r="B17" s="6" t="s">
        <v>63</v>
      </c>
      <c r="C17" s="31">
        <v>17258.21</v>
      </c>
      <c r="D17" s="31">
        <v>54.613</v>
      </c>
      <c r="E17" s="31">
        <v>10654.8</v>
      </c>
    </row>
    <row r="18" spans="1:5" x14ac:dyDescent="0.25">
      <c r="A18" s="6"/>
      <c r="B18" s="6" t="s">
        <v>64</v>
      </c>
      <c r="C18" s="31">
        <v>7767.78</v>
      </c>
      <c r="D18" s="31">
        <v>12.144</v>
      </c>
      <c r="E18" s="31">
        <v>4633</v>
      </c>
    </row>
    <row r="19" spans="1:5" x14ac:dyDescent="0.25">
      <c r="A19" s="6"/>
      <c r="B19" s="6" t="s">
        <v>65</v>
      </c>
      <c r="C19" s="7" t="s">
        <v>68</v>
      </c>
      <c r="D19" s="7" t="s">
        <v>68</v>
      </c>
      <c r="E19" s="7" t="s">
        <v>68</v>
      </c>
    </row>
    <row r="22" spans="1:5" hidden="1" x14ac:dyDescent="0.25">
      <c r="A22" s="1" t="s">
        <v>134</v>
      </c>
      <c r="D22" s="1" t="s">
        <v>137</v>
      </c>
    </row>
  </sheetData>
  <mergeCells count="2">
    <mergeCell ref="A11:B11"/>
    <mergeCell ref="A9:E9"/>
  </mergeCells>
  <pageMargins left="0.70866141732283472" right="0.19685039370078741" top="0.74803149606299213" bottom="0.74803149606299213" header="0.31496062992125984" footer="0.31496062992125984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K25"/>
  <sheetViews>
    <sheetView zoomScaleNormal="100" workbookViewId="0">
      <selection activeCell="K14" sqref="K14"/>
    </sheetView>
  </sheetViews>
  <sheetFormatPr defaultRowHeight="15.75" x14ac:dyDescent="0.25"/>
  <cols>
    <col min="1" max="1" width="11.140625" style="48" customWidth="1"/>
    <col min="2" max="2" width="29" style="48" customWidth="1"/>
    <col min="3" max="3" width="12.5703125" style="48" customWidth="1"/>
    <col min="4" max="4" width="13.5703125" style="48" customWidth="1"/>
    <col min="5" max="5" width="12.7109375" style="48" customWidth="1"/>
    <col min="6" max="6" width="14.28515625" style="48" customWidth="1"/>
    <col min="7" max="7" width="13.28515625" style="48" customWidth="1"/>
    <col min="8" max="8" width="11.85546875" style="48" customWidth="1"/>
    <col min="9" max="10" width="16.42578125" style="48" customWidth="1"/>
    <col min="11" max="11" width="12.42578125" style="48" customWidth="1"/>
    <col min="12" max="16384" width="9.140625" style="48"/>
  </cols>
  <sheetData>
    <row r="2" spans="1:11" x14ac:dyDescent="0.25">
      <c r="I2" s="49"/>
      <c r="J2" s="49"/>
      <c r="K2" s="50" t="s">
        <v>108</v>
      </c>
    </row>
    <row r="3" spans="1:11" ht="15.75" customHeight="1" x14ac:dyDescent="0.25">
      <c r="I3" s="85" t="s">
        <v>1</v>
      </c>
      <c r="J3" s="85"/>
      <c r="K3" s="85"/>
    </row>
    <row r="4" spans="1:11" x14ac:dyDescent="0.25">
      <c r="I4" s="49"/>
      <c r="J4" s="49"/>
      <c r="K4" s="50" t="s">
        <v>2</v>
      </c>
    </row>
    <row r="5" spans="1:11" x14ac:dyDescent="0.25">
      <c r="I5" s="49"/>
      <c r="J5" s="49"/>
      <c r="K5" s="50" t="s">
        <v>3</v>
      </c>
    </row>
    <row r="6" spans="1:11" x14ac:dyDescent="0.25">
      <c r="K6" s="51"/>
    </row>
    <row r="7" spans="1:11" x14ac:dyDescent="0.25">
      <c r="B7" s="52"/>
      <c r="C7" s="52"/>
      <c r="D7" s="52"/>
      <c r="E7" s="90" t="s">
        <v>109</v>
      </c>
      <c r="F7" s="91"/>
      <c r="G7" s="91"/>
      <c r="H7" s="91"/>
      <c r="I7" s="52"/>
      <c r="J7" s="52"/>
    </row>
    <row r="8" spans="1:11" x14ac:dyDescent="0.25">
      <c r="B8" s="92" t="s">
        <v>110</v>
      </c>
      <c r="C8" s="93"/>
      <c r="D8" s="93"/>
      <c r="E8" s="93"/>
      <c r="F8" s="93"/>
      <c r="G8" s="93"/>
      <c r="H8" s="93"/>
      <c r="I8" s="93"/>
      <c r="J8" s="93"/>
    </row>
    <row r="9" spans="1:11" x14ac:dyDescent="0.25">
      <c r="B9" s="52"/>
      <c r="C9" s="52"/>
      <c r="D9" s="52"/>
      <c r="E9" s="92" t="s">
        <v>111</v>
      </c>
      <c r="F9" s="93"/>
      <c r="G9" s="93"/>
      <c r="H9" s="93"/>
      <c r="I9" s="52"/>
      <c r="J9" s="52"/>
    </row>
    <row r="11" spans="1:11" ht="42.75" customHeight="1" x14ac:dyDescent="0.25">
      <c r="A11" s="94"/>
      <c r="B11" s="96" t="s">
        <v>112</v>
      </c>
      <c r="C11" s="98" t="s">
        <v>113</v>
      </c>
      <c r="D11" s="99"/>
      <c r="E11" s="100"/>
      <c r="F11" s="98" t="s">
        <v>114</v>
      </c>
      <c r="G11" s="99"/>
      <c r="H11" s="100"/>
      <c r="I11" s="98" t="s">
        <v>115</v>
      </c>
      <c r="J11" s="99"/>
      <c r="K11" s="100"/>
    </row>
    <row r="12" spans="1:11" s="55" customFormat="1" ht="39" customHeight="1" x14ac:dyDescent="0.25">
      <c r="A12" s="95"/>
      <c r="B12" s="97"/>
      <c r="C12" s="53" t="s">
        <v>63</v>
      </c>
      <c r="D12" s="54" t="s">
        <v>116</v>
      </c>
      <c r="E12" s="54" t="s">
        <v>117</v>
      </c>
      <c r="F12" s="53" t="s">
        <v>63</v>
      </c>
      <c r="G12" s="54" t="s">
        <v>116</v>
      </c>
      <c r="H12" s="54" t="s">
        <v>117</v>
      </c>
      <c r="I12" s="53" t="s">
        <v>63</v>
      </c>
      <c r="J12" s="54" t="s">
        <v>116</v>
      </c>
      <c r="K12" s="54" t="s">
        <v>117</v>
      </c>
    </row>
    <row r="13" spans="1:11" s="55" customFormat="1" ht="57" customHeight="1" x14ac:dyDescent="0.25">
      <c r="A13" s="56" t="s">
        <v>48</v>
      </c>
      <c r="B13" s="57" t="s">
        <v>205</v>
      </c>
      <c r="C13" s="58">
        <v>1039</v>
      </c>
      <c r="D13" s="54">
        <v>1</v>
      </c>
      <c r="E13" s="54">
        <v>0</v>
      </c>
      <c r="F13" s="59">
        <v>12527.6</v>
      </c>
      <c r="G13" s="60">
        <v>15</v>
      </c>
      <c r="H13" s="54">
        <v>0</v>
      </c>
      <c r="I13" s="59">
        <v>1043.0999999999999</v>
      </c>
      <c r="J13" s="59">
        <v>18.7</v>
      </c>
      <c r="K13" s="54">
        <v>0</v>
      </c>
    </row>
    <row r="14" spans="1:11" s="55" customFormat="1" ht="52.5" customHeight="1" x14ac:dyDescent="0.25">
      <c r="A14" s="56" t="s">
        <v>53</v>
      </c>
      <c r="B14" s="61" t="s">
        <v>206</v>
      </c>
      <c r="C14" s="54">
        <v>126</v>
      </c>
      <c r="D14" s="54">
        <v>3</v>
      </c>
      <c r="E14" s="54">
        <v>0</v>
      </c>
      <c r="F14" s="59">
        <v>7041.8</v>
      </c>
      <c r="G14" s="59">
        <v>209</v>
      </c>
      <c r="H14" s="54">
        <v>0</v>
      </c>
      <c r="I14" s="59">
        <v>2595.1</v>
      </c>
      <c r="J14" s="59">
        <v>90.2</v>
      </c>
      <c r="K14" s="54">
        <v>0</v>
      </c>
    </row>
    <row r="15" spans="1:11" ht="90" customHeight="1" x14ac:dyDescent="0.25">
      <c r="A15" s="56" t="s">
        <v>55</v>
      </c>
      <c r="B15" s="57" t="s">
        <v>118</v>
      </c>
      <c r="C15" s="54">
        <v>4</v>
      </c>
      <c r="D15" s="54">
        <v>4</v>
      </c>
      <c r="E15" s="54">
        <v>0</v>
      </c>
      <c r="F15" s="59">
        <v>957.7</v>
      </c>
      <c r="G15" s="59">
        <v>1300</v>
      </c>
      <c r="H15" s="54">
        <v>0</v>
      </c>
      <c r="I15" s="59">
        <v>7790.9</v>
      </c>
      <c r="J15" s="59">
        <v>4836.7</v>
      </c>
      <c r="K15" s="54">
        <v>0</v>
      </c>
    </row>
    <row r="16" spans="1:11" ht="81.75" customHeight="1" x14ac:dyDescent="0.25">
      <c r="A16" s="56" t="s">
        <v>119</v>
      </c>
      <c r="B16" s="61" t="s">
        <v>120</v>
      </c>
      <c r="C16" s="54">
        <v>0</v>
      </c>
      <c r="D16" s="54">
        <v>3</v>
      </c>
      <c r="E16" s="54">
        <v>0</v>
      </c>
      <c r="F16" s="60">
        <v>0</v>
      </c>
      <c r="G16" s="59">
        <v>6305</v>
      </c>
      <c r="H16" s="54">
        <v>0</v>
      </c>
      <c r="I16" s="60">
        <v>0</v>
      </c>
      <c r="J16" s="59">
        <v>3221.8</v>
      </c>
      <c r="K16" s="54">
        <v>0</v>
      </c>
    </row>
    <row r="17" spans="1:11" ht="73.5" customHeight="1" x14ac:dyDescent="0.25">
      <c r="A17" s="56" t="s">
        <v>121</v>
      </c>
      <c r="B17" s="61" t="s">
        <v>122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</row>
    <row r="18" spans="1:11" ht="18" customHeight="1" x14ac:dyDescent="0.25">
      <c r="A18" s="56" t="s">
        <v>77</v>
      </c>
      <c r="B18" s="57" t="s">
        <v>123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</row>
    <row r="20" spans="1:11" ht="15.75" customHeight="1" x14ac:dyDescent="0.25">
      <c r="A20" s="86" t="s">
        <v>124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 s="62" customFormat="1" ht="69" customHeight="1" x14ac:dyDescent="0.25">
      <c r="A21" s="88" t="s">
        <v>125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x14ac:dyDescent="0.25">
      <c r="A22" s="63"/>
    </row>
    <row r="23" spans="1:11" hidden="1" x14ac:dyDescent="0.25">
      <c r="A23" s="48" t="s">
        <v>134</v>
      </c>
      <c r="D23" s="48" t="s">
        <v>137</v>
      </c>
    </row>
    <row r="24" spans="1:11" hidden="1" x14ac:dyDescent="0.25"/>
    <row r="25" spans="1:11" hidden="1" x14ac:dyDescent="0.25">
      <c r="A25" s="48" t="s">
        <v>141</v>
      </c>
      <c r="D25" s="48" t="s">
        <v>142</v>
      </c>
    </row>
  </sheetData>
  <mergeCells count="11">
    <mergeCell ref="I3:K3"/>
    <mergeCell ref="A20:K20"/>
    <mergeCell ref="A21:K21"/>
    <mergeCell ref="E7:H7"/>
    <mergeCell ref="B8:J8"/>
    <mergeCell ref="E9:H9"/>
    <mergeCell ref="A11:A12"/>
    <mergeCell ref="B11:B12"/>
    <mergeCell ref="C11:E11"/>
    <mergeCell ref="F11:H11"/>
    <mergeCell ref="I11:K11"/>
  </mergeCells>
  <hyperlinks>
    <hyperlink ref="I3" location="sub_1000" display="sub_1000" xr:uid="{00000000-0004-0000-0800-000000000000}"/>
  </hyperlinks>
  <printOptions horizontalCentered="1"/>
  <pageMargins left="0" right="0" top="0.39370078740157483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приложение 2</vt:lpstr>
      <vt:lpstr>приложение 3</vt:lpstr>
      <vt:lpstr>приложение 4 до 15</vt:lpstr>
      <vt:lpstr>приложение 4 до 150 </vt:lpstr>
      <vt:lpstr>приложение 4 свыше 150</vt:lpstr>
      <vt:lpstr>приложение 5</vt:lpstr>
      <vt:lpstr>приложение 6</vt:lpstr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2018-10-19T11:22:00Z</dcterms:modified>
</cp:coreProperties>
</file>